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5" yWindow="30" windowWidth="20730" windowHeight="9555" tabRatio="834"/>
  </bookViews>
  <sheets>
    <sheet name="Лист1" sheetId="15" r:id="rId1"/>
    <sheet name="Админ.сост." sheetId="1" r:id="rId2"/>
    <sheet name="НОО" sheetId="2" r:id="rId3"/>
    <sheet name="МО РЯ и Лит." sheetId="3" r:id="rId4"/>
    <sheet name="МО АЯз" sheetId="4" r:id="rId5"/>
    <sheet name="МО Соц.псих. под." sheetId="10" r:id="rId6"/>
    <sheet name="МО Муз, ИЗО, техн." sheetId="5" r:id="rId7"/>
    <sheet name="МО Физ.культ" sheetId="7" r:id="rId8"/>
    <sheet name="МО Обществ." sheetId="8" r:id="rId9"/>
    <sheet name="Подвоз" sheetId="11" r:id="rId10"/>
    <sheet name="МО Естествозн." sheetId="6" r:id="rId11"/>
    <sheet name="МО математики" sheetId="9" r:id="rId1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/>
  <c r="D13"/>
  <c r="H10"/>
  <c r="G14" i="9"/>
  <c r="G13"/>
  <c r="G11"/>
  <c r="D13"/>
  <c r="D12"/>
  <c r="D11"/>
  <c r="G12"/>
  <c r="G14" i="6"/>
  <c r="G12"/>
  <c r="G11"/>
  <c r="D12"/>
  <c r="D11"/>
  <c r="G23" i="11"/>
  <c r="G22"/>
  <c r="G21"/>
  <c r="G20"/>
  <c r="D22"/>
  <c r="D21"/>
  <c r="D20"/>
  <c r="H10" i="2" l="1"/>
  <c r="H34"/>
  <c r="D35"/>
  <c r="G35"/>
  <c r="G16" i="8"/>
  <c r="G15"/>
  <c r="G14"/>
  <c r="G13"/>
  <c r="D15"/>
  <c r="D14"/>
  <c r="D13"/>
  <c r="G18" i="7"/>
  <c r="G17"/>
  <c r="G16"/>
  <c r="G15"/>
  <c r="D16"/>
  <c r="D17"/>
  <c r="D15"/>
  <c r="G16" i="5"/>
  <c r="G15"/>
  <c r="G14"/>
  <c r="G13"/>
  <c r="D15"/>
  <c r="D14"/>
  <c r="D13"/>
  <c r="G19" i="10"/>
  <c r="G18"/>
  <c r="G17"/>
  <c r="G16"/>
  <c r="D18"/>
  <c r="D17"/>
  <c r="D16"/>
  <c r="G22" i="4"/>
  <c r="G21"/>
  <c r="G20"/>
  <c r="D19"/>
  <c r="D20"/>
  <c r="G23" i="3"/>
  <c r="G22"/>
  <c r="G21"/>
  <c r="G20"/>
  <c r="D21"/>
  <c r="D20"/>
  <c r="G20" i="1"/>
  <c r="G19"/>
  <c r="G18"/>
  <c r="G17"/>
  <c r="H14" i="7"/>
  <c r="D18" i="1"/>
  <c r="D17"/>
  <c r="G37" i="2"/>
  <c r="G38"/>
  <c r="G36"/>
  <c r="H9" i="10"/>
  <c r="H14" i="3"/>
  <c r="H15" i="10"/>
  <c r="H14"/>
  <c r="H12"/>
  <c r="H13"/>
  <c r="H11"/>
  <c r="H10"/>
  <c r="H8"/>
  <c r="H8" i="4"/>
  <c r="H6" i="9" l="1"/>
  <c r="H5"/>
  <c r="D36" i="2" l="1"/>
  <c r="H16" l="1"/>
  <c r="H16" i="1"/>
  <c r="H13" i="4"/>
  <c r="H9" i="6" l="1"/>
  <c r="H19" i="11"/>
  <c r="H5" i="4"/>
  <c r="H32" i="2"/>
  <c r="H18"/>
  <c r="H8" i="7" l="1"/>
  <c r="H6" i="1" l="1"/>
  <c r="H7"/>
  <c r="H8"/>
  <c r="H9"/>
  <c r="H10"/>
  <c r="H11"/>
  <c r="H12"/>
  <c r="H13"/>
  <c r="H14"/>
  <c r="H15"/>
  <c r="H5"/>
  <c r="H6" i="10"/>
  <c r="H7"/>
  <c r="H5"/>
  <c r="H6" i="4" l="1"/>
  <c r="H7"/>
  <c r="H9"/>
  <c r="H10"/>
  <c r="H11"/>
  <c r="H12"/>
  <c r="H14"/>
  <c r="H6" i="3" l="1"/>
  <c r="H7"/>
  <c r="H8"/>
  <c r="H9"/>
  <c r="H10"/>
  <c r="H11"/>
  <c r="H12"/>
  <c r="H13"/>
  <c r="H15"/>
  <c r="H5"/>
  <c r="H5" i="7" l="1"/>
  <c r="H6"/>
  <c r="H7"/>
  <c r="H9"/>
  <c r="H10"/>
  <c r="H11"/>
  <c r="H12"/>
  <c r="H13"/>
  <c r="H6" i="8" l="1"/>
  <c r="H7"/>
  <c r="H8"/>
  <c r="H9"/>
  <c r="H10"/>
  <c r="H11"/>
  <c r="H12"/>
  <c r="H5"/>
  <c r="H6" i="11" l="1"/>
  <c r="H7"/>
  <c r="H8"/>
  <c r="H9"/>
  <c r="H10"/>
  <c r="H11"/>
  <c r="H12"/>
  <c r="H13"/>
  <c r="H5"/>
  <c r="H7" i="9" l="1"/>
  <c r="H9"/>
  <c r="H10"/>
  <c r="H6" i="5"/>
  <c r="H7"/>
  <c r="H8"/>
  <c r="H9"/>
  <c r="H10"/>
  <c r="H11"/>
  <c r="H12"/>
  <c r="H6" i="6"/>
  <c r="H7"/>
  <c r="H8"/>
  <c r="H15" i="4"/>
  <c r="H16"/>
  <c r="H17"/>
  <c r="H18"/>
  <c r="H16" i="3"/>
  <c r="H17"/>
  <c r="H18"/>
  <c r="H19"/>
  <c r="H6" i="2"/>
  <c r="H7"/>
  <c r="H8"/>
  <c r="H9"/>
  <c r="H11"/>
  <c r="H12"/>
  <c r="H13"/>
  <c r="H14"/>
  <c r="H15"/>
  <c r="H17"/>
  <c r="H19"/>
  <c r="H20"/>
  <c r="H21"/>
  <c r="H22"/>
  <c r="H23"/>
  <c r="H24"/>
  <c r="H25"/>
  <c r="H26"/>
  <c r="H27"/>
  <c r="H28"/>
  <c r="H29"/>
  <c r="H30"/>
  <c r="H31"/>
  <c r="H33"/>
  <c r="H5" i="6"/>
  <c r="H5" i="5" l="1"/>
  <c r="H5" i="2"/>
  <c r="G19" i="4" l="1"/>
</calcChain>
</file>

<file path=xl/sharedStrings.xml><?xml version="1.0" encoding="utf-8"?>
<sst xmlns="http://schemas.openxmlformats.org/spreadsheetml/2006/main" count="780" uniqueCount="204">
  <si>
    <t>ПЕРСПЕКТИВНЫЙ ПЛАН АТТЕСТАЦИИ РУКОВОДЯЩИХ  РАБОТНИКОВ</t>
  </si>
  <si>
    <t>МОУ ИРМО «МАРКОВСКАЯ СОШ»</t>
  </si>
  <si>
    <t>№</t>
  </si>
  <si>
    <t>Ф.И.О.</t>
  </si>
  <si>
    <t>Должность</t>
  </si>
  <si>
    <t>Образование</t>
  </si>
  <si>
    <t xml:space="preserve">Год окончания </t>
  </si>
  <si>
    <t>Год последней аттестации</t>
  </si>
  <si>
    <t>Квалификацион.</t>
  </si>
  <si>
    <t>Год следующей аттестации</t>
  </si>
  <si>
    <t>Дата аттестации</t>
  </si>
  <si>
    <t>№ распоряжения/ аттест.листа</t>
  </si>
  <si>
    <t>Соответствие должн.</t>
  </si>
  <si>
    <t>I кв. категория</t>
  </si>
  <si>
    <t>Высшая кв. категория</t>
  </si>
  <si>
    <t>учебного заведен.</t>
  </si>
  <si>
    <t>категория</t>
  </si>
  <si>
    <t>Ехлакова Елена Васильевна</t>
  </si>
  <si>
    <t>директор</t>
  </si>
  <si>
    <t>высшее</t>
  </si>
  <si>
    <t>учитель</t>
  </si>
  <si>
    <t>соот</t>
  </si>
  <si>
    <t>Сычёва Марина Ратмировна</t>
  </si>
  <si>
    <t>зам.директор по УВР</t>
  </si>
  <si>
    <t>Журова Анна Николаевна</t>
  </si>
  <si>
    <t>ВКК</t>
  </si>
  <si>
    <t>Гаученова Наталья Николаевна</t>
  </si>
  <si>
    <t>зам.директора по УВР</t>
  </si>
  <si>
    <t>Березовский Максим Владимирович</t>
  </si>
  <si>
    <t>Сонина Дарина Николаевна</t>
  </si>
  <si>
    <t>зам.директора по ИКТ</t>
  </si>
  <si>
    <t>IКК</t>
  </si>
  <si>
    <t>ПЕРСПЕКТИВНЫЙ ПЛАН АТТЕСТАЦИИ ПЕДАГОГИЧЕСКИХ РАБОТНИКОВ</t>
  </si>
  <si>
    <t>МОУ ИРМО «МАРКОВСКАЯ СОШ» НАЧАЛЬНОГО ОБЩЕГО ОБРАЗОВАНИЯ</t>
  </si>
  <si>
    <t xml:space="preserve"> № распоряжения/ аттест.листа</t>
  </si>
  <si>
    <t>Абросимова Елена Леонидовна</t>
  </si>
  <si>
    <t>Бардышева Ольга Геннадьевна</t>
  </si>
  <si>
    <t>№607-мр</t>
  </si>
  <si>
    <t>Безносова Марина Александровна</t>
  </si>
  <si>
    <t>21-22</t>
  </si>
  <si>
    <t>Бобкова Галина Юрьевна</t>
  </si>
  <si>
    <t>Ср-проф.</t>
  </si>
  <si>
    <t>№478-мр</t>
  </si>
  <si>
    <t>Бодрышева Оксана Юрьевна</t>
  </si>
  <si>
    <t>Герасименко Галина Анатольевна</t>
  </si>
  <si>
    <t>Елькова Наталья Александровна</t>
  </si>
  <si>
    <t>Ерохина Галина Сергеевна</t>
  </si>
  <si>
    <t>Иванова Наталия Владимировна</t>
  </si>
  <si>
    <t>Киркина Юлия Ивановна</t>
  </si>
  <si>
    <t>№882-мр</t>
  </si>
  <si>
    <t>Лапшина Наталья Николаевна</t>
  </si>
  <si>
    <t>БК</t>
  </si>
  <si>
    <t>Мизгина Александра Юрьевна</t>
  </si>
  <si>
    <t>Мунгалова Анна Маратовна</t>
  </si>
  <si>
    <t>Мурашова Марианна Николаевна</t>
  </si>
  <si>
    <t>Пименова Анна Александровна</t>
  </si>
  <si>
    <t>Резина Валентина Сергеевна</t>
  </si>
  <si>
    <t>Решетникова Алевтина Михайловна</t>
  </si>
  <si>
    <t>Саетгалина Инна Равильевна</t>
  </si>
  <si>
    <t>Сверлова Татьяна Борисовна</t>
  </si>
  <si>
    <t>Становихина Наталья Николаевна</t>
  </si>
  <si>
    <t>Утюжникова Галина Алексеевна</t>
  </si>
  <si>
    <t>Фоменко Татьяна Петровна</t>
  </si>
  <si>
    <t>Черноиванова Наталья Ивановна</t>
  </si>
  <si>
    <t>Шкелева Алла Фёдоровна</t>
  </si>
  <si>
    <t>МОУ ИРМО «МАРКОВСКАЯ СОШ» УЧИТЕЛЯ РУССКОГО ЯЗЫКА И ЛИТЕРАТУРЫ</t>
  </si>
  <si>
    <t>№ распоряжения/ аттест. листа</t>
  </si>
  <si>
    <t>Багдуева Оксана Лаврентьева</t>
  </si>
  <si>
    <t>Боровская Лариса Владимировна</t>
  </si>
  <si>
    <t>Жемчужина Нина Александровна</t>
  </si>
  <si>
    <t>Житова Евгения Петровна</t>
  </si>
  <si>
    <t>Компанец Елена Борисовна</t>
  </si>
  <si>
    <t>№ 392-мр</t>
  </si>
  <si>
    <t>Ланкина Наталья Александровна</t>
  </si>
  <si>
    <t>Мелёхина Антонина Михайловна</t>
  </si>
  <si>
    <t>Потёмкина Галина Григорьевна</t>
  </si>
  <si>
    <t>Свердлова Любовь Александровна</t>
  </si>
  <si>
    <t>Хохлова Елена Александровна</t>
  </si>
  <si>
    <t>МОУ ИРМО «МАРКОВСКАЯ СОШ» УЧИТЕЛЕЙ ИНОСТРАННОГО ЯЗЫКА</t>
  </si>
  <si>
    <t>Боровская Нина Константиновна</t>
  </si>
  <si>
    <t>Высоцкая Татьяна Георгиевна</t>
  </si>
  <si>
    <t>Губернаторова Мария Ивановна</t>
  </si>
  <si>
    <t>Згоба Виктория Борисовна</t>
  </si>
  <si>
    <t>№994-мр</t>
  </si>
  <si>
    <t>Конкалевская Мария Александровна</t>
  </si>
  <si>
    <t>СООТ</t>
  </si>
  <si>
    <t>Хадаева Юлия Дмитриевна</t>
  </si>
  <si>
    <t>Чемезова Оксана Ивановна</t>
  </si>
  <si>
    <t>Чупина Сусанна Размиковна</t>
  </si>
  <si>
    <t>пед.-психолог</t>
  </si>
  <si>
    <t>Даниленко Елена Сергеевна</t>
  </si>
  <si>
    <t>Хрипко Ольга Сергеевна</t>
  </si>
  <si>
    <t>МОУ ИРМО «МАРКОВСКАЯ СОШ» УЧИТЕЛЯ музыки, ИЗО, технологии</t>
  </si>
  <si>
    <t>Антипова Оксана Анатольевна</t>
  </si>
  <si>
    <t>Бородина Елена Николаевна</t>
  </si>
  <si>
    <t>Перевалова Ирина Юрьевна</t>
  </si>
  <si>
    <t>Свердлов Григорий Викторович</t>
  </si>
  <si>
    <t>Федореева Вера Михайловна</t>
  </si>
  <si>
    <t>Харисова Надежда Георгиевна</t>
  </si>
  <si>
    <t>Джусупова Евгения Александровна</t>
  </si>
  <si>
    <t>Ритмика и танцы</t>
  </si>
  <si>
    <t>Калачёв Дмитрий Львович</t>
  </si>
  <si>
    <t>Константинов Анатолий Александрович</t>
  </si>
  <si>
    <t>Падуев Владимир Николаевич</t>
  </si>
  <si>
    <t>среднее</t>
  </si>
  <si>
    <t>Прокопьев Николай Александрович</t>
  </si>
  <si>
    <t>Расова Елена Андреевна</t>
  </si>
  <si>
    <t>Чернышев Максим Владимирович</t>
  </si>
  <si>
    <t>№ распоряжения</t>
  </si>
  <si>
    <t>Жвирблис Денис Вячеславович</t>
  </si>
  <si>
    <t>Беркетов Иван Николаевич</t>
  </si>
  <si>
    <t>Волкова Марина Сергеевна</t>
  </si>
  <si>
    <t>Лазарева Дарья Сергеевна</t>
  </si>
  <si>
    <t>Мандрик Людмила Степановна</t>
  </si>
  <si>
    <t>МОУ ИРМО «МАРКОВСКАЯ СОШ» ПЕДАГОГОВ_ОРГАНИЗАТОРОВ</t>
  </si>
  <si>
    <t>педагог-орг.</t>
  </si>
  <si>
    <t>Дучинская Елизавета Алексеевна</t>
  </si>
  <si>
    <t>Кисель Зайтуна Гидиятовна</t>
  </si>
  <si>
    <t>Коварская Евгения Александровна</t>
  </si>
  <si>
    <t>Коцур Ирина Николаевна</t>
  </si>
  <si>
    <t>Насыхова Анна Анатольевна</t>
  </si>
  <si>
    <t>Шалган Екатерина Юрьевна</t>
  </si>
  <si>
    <t>Карташова Ольга Анатольевна</t>
  </si>
  <si>
    <t>соц.педагог</t>
  </si>
  <si>
    <t>Падуева Инна Вячеславовна</t>
  </si>
  <si>
    <t>МОУ ИРМО «МАРКОВСКАЯ СОШ» УЧИТЕЛЯ ЕСТЕСТВОЗНАНИЯ</t>
  </si>
  <si>
    <t>Жуков Борис Николаевич</t>
  </si>
  <si>
    <t>Каминская Марина Михайловна</t>
  </si>
  <si>
    <t>Самойлова Светлана Евгеньевна</t>
  </si>
  <si>
    <t>№17-мр</t>
  </si>
  <si>
    <t>Чикильдина Ольга Владимировна</t>
  </si>
  <si>
    <t>МОУ ИРМО «МАРКОВСКАЯ СОШ» УЧИТЕЛЕЙ МАТЕМАТИКИ, ИНФОРМАТИКИ</t>
  </si>
  <si>
    <t>Григорьева Ольга Николаевна</t>
  </si>
  <si>
    <t>Иванова Наталья Анатольевна</t>
  </si>
  <si>
    <t>Куркутова Светлана Анатольевна</t>
  </si>
  <si>
    <t>№ 17-мр</t>
  </si>
  <si>
    <t>Сюсина Анастасия Владимировна</t>
  </si>
  <si>
    <t>Тюменцева Ольга Владимировна</t>
  </si>
  <si>
    <t>№1</t>
  </si>
  <si>
    <t>№76-мр</t>
  </si>
  <si>
    <t>№320-мр</t>
  </si>
  <si>
    <t>№228-мр</t>
  </si>
  <si>
    <t>Канаева Людмила Александровна</t>
  </si>
  <si>
    <t>Наджотзода Надежда Олеговна</t>
  </si>
  <si>
    <t>Доржеева Светлана Олеговна</t>
  </si>
  <si>
    <t>№ 235-мр</t>
  </si>
  <si>
    <t>№341-мр</t>
  </si>
  <si>
    <t>Ланкина Ксения Сергеевна</t>
  </si>
  <si>
    <t>№ 320-мр</t>
  </si>
  <si>
    <t>№809-мр</t>
  </si>
  <si>
    <t>№8-мр</t>
  </si>
  <si>
    <t>№235-мр</t>
  </si>
  <si>
    <t>Жолоб Анна Викторовна</t>
  </si>
  <si>
    <t>Мороз Светлана Викторовна</t>
  </si>
  <si>
    <t>декрет</t>
  </si>
  <si>
    <t>№392-мр</t>
  </si>
  <si>
    <t>№72-мр</t>
  </si>
  <si>
    <t>№84-мр</t>
  </si>
  <si>
    <t>№21-мр</t>
  </si>
  <si>
    <t>№381-мр</t>
  </si>
  <si>
    <t>Какоткина Светлана Владимировна</t>
  </si>
  <si>
    <t>1КК</t>
  </si>
  <si>
    <t>Бредунова Светлана Сергеевна</t>
  </si>
  <si>
    <t>Посохина Светлана Александровна</t>
  </si>
  <si>
    <t>Стеренчук   Вера   Николаевна</t>
  </si>
  <si>
    <t>Шлык Валентина Павловна</t>
  </si>
  <si>
    <t>№860-мр</t>
  </si>
  <si>
    <t xml:space="preserve">Угапьева Светлана Владимировна  </t>
  </si>
  <si>
    <t>№897-мр</t>
  </si>
  <si>
    <t>Год окончания учебного заведен.</t>
  </si>
  <si>
    <t>Квалификацион.категория</t>
  </si>
  <si>
    <t>МОУ ИРМО «МАРКОВСКАЯ СОШ» МО учителей ОБЩЕСТВОЗНАНИЯ</t>
  </si>
  <si>
    <t>№55-176-мр</t>
  </si>
  <si>
    <t>№55-56-мр</t>
  </si>
  <si>
    <t>24-25</t>
  </si>
  <si>
    <t>№1935-мр</t>
  </si>
  <si>
    <t>№2145-мр</t>
  </si>
  <si>
    <t>Галочкина Татьяна Сергеевна</t>
  </si>
  <si>
    <t>№55-508-мр</t>
  </si>
  <si>
    <t>№55-878-мр</t>
  </si>
  <si>
    <t>Сексенбаев Мейрам Еркенович</t>
  </si>
  <si>
    <t>№55-19-67-мр</t>
  </si>
  <si>
    <t xml:space="preserve">Сташок Ольга Владимировна </t>
  </si>
  <si>
    <t>Евдокимова Ирина Юрьевна</t>
  </si>
  <si>
    <t>логопед</t>
  </si>
  <si>
    <t>Шкарпетова Галина Юрьевна</t>
  </si>
  <si>
    <t>Полетаева Татьяна Александровна</t>
  </si>
  <si>
    <t>Бочарова Наталья Константиновна</t>
  </si>
  <si>
    <t>№134-мр</t>
  </si>
  <si>
    <t>неок.высшее</t>
  </si>
  <si>
    <t>МОУ ИРМО «МАРКОВСКАЯ СОШ» СОЦ.ПЕДАГОГОВ, ПЕДАГОГОВ-ПСИХОЛОГОВ И ЛОГОПЕДОВ</t>
  </si>
  <si>
    <t>Пешкова Елизавета Ивановна</t>
  </si>
  <si>
    <t>Хархорина Елена Вячеславовна</t>
  </si>
  <si>
    <t>Чиркова Ирина Геннадьевна</t>
  </si>
  <si>
    <t>Шульгин Юрий Игоревич</t>
  </si>
  <si>
    <t>ср.проф.</t>
  </si>
  <si>
    <t>Петухова Елена Викторовна</t>
  </si>
  <si>
    <t>МОУ ИРМО «МАРКОВСКАЯ СОШ» УЧИТЕЛЕЙ ФИЗИЧЕСКОЙ КУЛЬТУРЫ и ОБЖ</t>
  </si>
  <si>
    <t>Брагина Наталья Анатольевна</t>
  </si>
  <si>
    <t>№ 170-мр</t>
  </si>
  <si>
    <t xml:space="preserve">Фоменко Карина Евгеньевна </t>
  </si>
  <si>
    <t>№55-12-мр</t>
  </si>
  <si>
    <t>План-график прохождения процедуры аттестации учителями МОУ ИРМО "Марковская СОШ"                                         в 2022-2023 уч.году</t>
  </si>
  <si>
    <t xml:space="preserve">МОУ ИРМО "Марковская СОШ" 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</si>
</sst>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Border="1"/>
    <xf numFmtId="0" fontId="7" fillId="0" borderId="4" xfId="0" applyFont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textRotation="90" wrapText="1"/>
    </xf>
    <xf numFmtId="0" fontId="13" fillId="6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textRotation="90" wrapText="1"/>
    </xf>
    <xf numFmtId="0" fontId="13" fillId="4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textRotation="90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12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14" fontId="9" fillId="8" borderId="4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14" fontId="1" fillId="8" borderId="1" xfId="0" applyNumberFormat="1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14" fontId="3" fillId="8" borderId="4" xfId="0" applyNumberFormat="1" applyFont="1" applyFill="1" applyBorder="1" applyAlignment="1">
      <alignment horizontal="center" vertical="center" wrapText="1"/>
    </xf>
    <xf numFmtId="14" fontId="1" fillId="8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1" fillId="2" borderId="8" xfId="0" applyFont="1" applyFill="1" applyBorder="1" applyAlignment="1">
      <alignment horizontal="center" vertical="center" wrapText="1"/>
    </xf>
    <xf numFmtId="14" fontId="1" fillId="8" borderId="5" xfId="0" applyNumberFormat="1" applyFont="1" applyFill="1" applyBorder="1" applyAlignment="1">
      <alignment horizontal="center" vertical="center" wrapText="1"/>
    </xf>
    <xf numFmtId="14" fontId="1" fillId="8" borderId="9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14" fontId="1" fillId="8" borderId="11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4" fontId="1" fillId="8" borderId="2" xfId="0" applyNumberFormat="1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14" fontId="9" fillId="6" borderId="4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3" fillId="8" borderId="1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0" fillId="4" borderId="1" xfId="0" applyFill="1" applyBorder="1"/>
    <xf numFmtId="0" fontId="3" fillId="8" borderId="2" xfId="0" applyFont="1" applyFill="1" applyBorder="1" applyAlignment="1">
      <alignment horizontal="center" vertical="center" wrapText="1"/>
    </xf>
    <xf numFmtId="0" fontId="17" fillId="0" borderId="1" xfId="0" applyFont="1" applyBorder="1"/>
    <xf numFmtId="14" fontId="1" fillId="4" borderId="4" xfId="0" applyNumberFormat="1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vertical="center" wrapText="1"/>
    </xf>
    <xf numFmtId="0" fontId="18" fillId="8" borderId="4" xfId="0" applyFont="1" applyFill="1" applyBorder="1" applyAlignment="1">
      <alignment horizontal="center" vertic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10" fillId="7" borderId="4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8" borderId="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19" fillId="0" borderId="1" xfId="0" applyFont="1" applyBorder="1"/>
    <xf numFmtId="14" fontId="1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textRotation="1" wrapText="1"/>
    </xf>
    <xf numFmtId="0" fontId="15" fillId="0" borderId="3" xfId="0" applyFont="1" applyBorder="1" applyAlignment="1">
      <alignment horizontal="center" vertical="center" textRotation="1" wrapText="1"/>
    </xf>
    <xf numFmtId="14" fontId="20" fillId="8" borderId="1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14" fontId="20" fillId="8" borderId="4" xfId="0" applyNumberFormat="1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14" fontId="20" fillId="8" borderId="1" xfId="0" applyNumberFormat="1" applyFont="1" applyFill="1" applyBorder="1" applyAlignment="1">
      <alignment horizontal="center" vertical="center" wrapText="1"/>
    </xf>
    <xf numFmtId="14" fontId="21" fillId="8" borderId="4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238125</xdr:colOff>
      <xdr:row>0</xdr:row>
      <xdr:rowOff>0</xdr:rowOff>
    </xdr:from>
    <xdr:to>
      <xdr:col>18</xdr:col>
      <xdr:colOff>342900</xdr:colOff>
      <xdr:row>11</xdr:row>
      <xdr:rowOff>142875</xdr:rowOff>
    </xdr:to>
    <xdr:pic>
      <xdr:nvPicPr>
        <xdr:cNvPr id="2" name="Рисунок 1" descr="003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l="61708" r="9190" b="84542"/>
        <a:stretch>
          <a:fillRect/>
        </a:stretch>
      </xdr:blipFill>
      <xdr:spPr bwMode="auto">
        <a:xfrm>
          <a:off x="8162925" y="0"/>
          <a:ext cx="3152775" cy="2286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P29"/>
  <sheetViews>
    <sheetView tabSelected="1" topLeftCell="A16" workbookViewId="0">
      <selection activeCell="Q21" sqref="Q21"/>
    </sheetView>
  </sheetViews>
  <sheetFormatPr defaultRowHeight="15"/>
  <sheetData>
    <row r="2" spans="3:16" ht="18.75">
      <c r="C2" s="143" t="s">
        <v>203</v>
      </c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14" spans="3:16" ht="15" customHeight="1">
      <c r="C14" s="142" t="s">
        <v>202</v>
      </c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</row>
    <row r="15" spans="3:16" ht="15" customHeight="1"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</row>
    <row r="16" spans="3:16" ht="15" customHeight="1"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</row>
    <row r="17" spans="3:16" ht="15" customHeight="1"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</row>
    <row r="18" spans="3:16" ht="15" customHeight="1"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3:16" ht="15" customHeight="1">
      <c r="C19" s="142"/>
      <c r="D19" s="142"/>
      <c r="E19" s="142"/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</row>
    <row r="20" spans="3:16" ht="15" customHeight="1"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</row>
    <row r="21" spans="3:16" ht="15" customHeight="1"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</row>
    <row r="22" spans="3:16" ht="15" customHeight="1"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</row>
    <row r="23" spans="3:16" ht="15" customHeight="1"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</row>
    <row r="24" spans="3:16"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</row>
    <row r="25" spans="3:16"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</row>
    <row r="26" spans="3:16"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</row>
    <row r="27" spans="3:16"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</row>
    <row r="28" spans="3:16"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</row>
    <row r="29" spans="3:16"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</row>
  </sheetData>
  <mergeCells count="2">
    <mergeCell ref="C14:P29"/>
    <mergeCell ref="C2:P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3"/>
  <sheetViews>
    <sheetView topLeftCell="A4" workbookViewId="0">
      <selection activeCell="G23" sqref="G23"/>
    </sheetView>
  </sheetViews>
  <sheetFormatPr defaultRowHeight="15"/>
  <cols>
    <col min="1" max="1" width="4.5703125" customWidth="1"/>
    <col min="2" max="2" width="36.7109375" customWidth="1"/>
    <col min="3" max="3" width="16.28515625" customWidth="1"/>
    <col min="4" max="4" width="13.140625" customWidth="1"/>
    <col min="9" max="9" width="13.140625" customWidth="1"/>
    <col min="10" max="10" width="12.5703125" customWidth="1"/>
  </cols>
  <sheetData>
    <row r="1" spans="1:14" ht="14.45" customHeight="1">
      <c r="A1" s="17"/>
      <c r="B1" s="124" t="s">
        <v>32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7"/>
    </row>
    <row r="2" spans="1:14" ht="15" customHeight="1" thickBot="1">
      <c r="A2" s="17"/>
      <c r="B2" s="125" t="s">
        <v>114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7"/>
    </row>
    <row r="3" spans="1:14" ht="36">
      <c r="A3" s="128" t="s">
        <v>2</v>
      </c>
      <c r="B3" s="128" t="s">
        <v>3</v>
      </c>
      <c r="C3" s="130" t="s">
        <v>4</v>
      </c>
      <c r="D3" s="130" t="s">
        <v>5</v>
      </c>
      <c r="E3" s="20" t="s">
        <v>6</v>
      </c>
      <c r="F3" s="132" t="s">
        <v>7</v>
      </c>
      <c r="G3" s="20" t="s">
        <v>8</v>
      </c>
      <c r="H3" s="126" t="s">
        <v>9</v>
      </c>
      <c r="I3" s="126" t="s">
        <v>10</v>
      </c>
      <c r="J3" s="126" t="s">
        <v>11</v>
      </c>
      <c r="K3" s="126" t="s">
        <v>12</v>
      </c>
      <c r="L3" s="126" t="s">
        <v>13</v>
      </c>
      <c r="M3" s="126" t="s">
        <v>14</v>
      </c>
    </row>
    <row r="4" spans="1:14" ht="24.75" thickBot="1">
      <c r="A4" s="129"/>
      <c r="B4" s="129"/>
      <c r="C4" s="131"/>
      <c r="D4" s="131"/>
      <c r="E4" s="21" t="s">
        <v>15</v>
      </c>
      <c r="F4" s="133"/>
      <c r="G4" s="21" t="s">
        <v>16</v>
      </c>
      <c r="H4" s="127"/>
      <c r="I4" s="127"/>
      <c r="J4" s="127"/>
      <c r="K4" s="127"/>
      <c r="L4" s="127"/>
      <c r="M4" s="127"/>
    </row>
    <row r="5" spans="1:14" ht="21.6" customHeight="1" thickBot="1">
      <c r="A5" s="22">
        <v>1</v>
      </c>
      <c r="B5" s="40" t="s">
        <v>162</v>
      </c>
      <c r="C5" s="41" t="s">
        <v>115</v>
      </c>
      <c r="D5" s="39" t="s">
        <v>19</v>
      </c>
      <c r="E5" s="41">
        <v>2008</v>
      </c>
      <c r="F5" s="41"/>
      <c r="G5" s="39" t="s">
        <v>51</v>
      </c>
      <c r="H5" s="30">
        <f>F5+5</f>
        <v>5</v>
      </c>
      <c r="I5" s="57"/>
      <c r="J5" s="56"/>
      <c r="K5" s="32"/>
      <c r="L5" s="26"/>
      <c r="M5" s="28"/>
    </row>
    <row r="6" spans="1:14" ht="21.6" customHeight="1" thickBot="1">
      <c r="A6" s="22">
        <v>2</v>
      </c>
      <c r="B6" s="59" t="s">
        <v>116</v>
      </c>
      <c r="C6" s="39" t="s">
        <v>115</v>
      </c>
      <c r="D6" s="41" t="s">
        <v>41</v>
      </c>
      <c r="E6" s="39">
        <v>2018</v>
      </c>
      <c r="F6" s="39">
        <v>2020</v>
      </c>
      <c r="G6" s="39" t="s">
        <v>85</v>
      </c>
      <c r="H6" s="30">
        <f t="shared" ref="H6:H9" si="0">F6+5</f>
        <v>2025</v>
      </c>
      <c r="I6" s="57">
        <v>44123</v>
      </c>
      <c r="J6" s="56"/>
      <c r="K6" s="32"/>
      <c r="L6" s="29"/>
      <c r="M6" s="27"/>
    </row>
    <row r="7" spans="1:14" ht="21.6" customHeight="1">
      <c r="A7" s="22">
        <v>3</v>
      </c>
      <c r="B7" s="59" t="s">
        <v>117</v>
      </c>
      <c r="C7" s="39" t="s">
        <v>115</v>
      </c>
      <c r="D7" s="39" t="s">
        <v>19</v>
      </c>
      <c r="E7" s="39">
        <v>2018</v>
      </c>
      <c r="F7" s="39">
        <v>2020</v>
      </c>
      <c r="G7" s="39" t="s">
        <v>85</v>
      </c>
      <c r="H7" s="30">
        <f t="shared" si="0"/>
        <v>2025</v>
      </c>
      <c r="I7" s="57">
        <v>44123</v>
      </c>
      <c r="J7" s="56"/>
      <c r="K7" s="32"/>
      <c r="L7" s="29"/>
      <c r="M7" s="27"/>
    </row>
    <row r="8" spans="1:14" ht="21.6" customHeight="1">
      <c r="A8" s="22">
        <v>4</v>
      </c>
      <c r="B8" s="59" t="s">
        <v>118</v>
      </c>
      <c r="C8" s="39" t="s">
        <v>115</v>
      </c>
      <c r="D8" s="39" t="s">
        <v>19</v>
      </c>
      <c r="E8" s="39">
        <v>1995</v>
      </c>
      <c r="F8" s="39">
        <v>2020</v>
      </c>
      <c r="G8" s="39" t="s">
        <v>85</v>
      </c>
      <c r="H8" s="30">
        <f t="shared" si="0"/>
        <v>2025</v>
      </c>
      <c r="I8" s="57">
        <v>44123</v>
      </c>
      <c r="J8" s="56"/>
      <c r="K8" s="32"/>
      <c r="L8" s="29"/>
      <c r="M8" s="27"/>
    </row>
    <row r="9" spans="1:14" ht="21.6" customHeight="1" thickBot="1">
      <c r="A9" s="22">
        <v>5</v>
      </c>
      <c r="B9" s="59" t="s">
        <v>119</v>
      </c>
      <c r="C9" s="39" t="s">
        <v>115</v>
      </c>
      <c r="D9" s="39" t="s">
        <v>41</v>
      </c>
      <c r="E9" s="39">
        <v>2018</v>
      </c>
      <c r="F9" s="39">
        <v>2020</v>
      </c>
      <c r="G9" s="39" t="s">
        <v>85</v>
      </c>
      <c r="H9" s="30">
        <f t="shared" si="0"/>
        <v>2025</v>
      </c>
      <c r="I9" s="57">
        <v>44123</v>
      </c>
      <c r="J9" s="56"/>
      <c r="K9" s="32"/>
      <c r="L9" s="27"/>
      <c r="M9" s="29"/>
    </row>
    <row r="10" spans="1:14" ht="21.6" customHeight="1" thickBot="1">
      <c r="A10" s="22">
        <v>6</v>
      </c>
      <c r="B10" s="59" t="s">
        <v>120</v>
      </c>
      <c r="C10" s="39" t="s">
        <v>115</v>
      </c>
      <c r="D10" s="39" t="s">
        <v>19</v>
      </c>
      <c r="E10" s="39">
        <v>2005</v>
      </c>
      <c r="F10" s="39">
        <v>2020</v>
      </c>
      <c r="G10" s="39" t="s">
        <v>85</v>
      </c>
      <c r="H10" s="30">
        <f>F10+5</f>
        <v>2025</v>
      </c>
      <c r="I10" s="57">
        <v>44123</v>
      </c>
      <c r="J10" s="56"/>
      <c r="K10" s="32"/>
      <c r="L10" s="27"/>
      <c r="M10" s="29"/>
    </row>
    <row r="11" spans="1:14" ht="21.6" customHeight="1" thickBot="1">
      <c r="A11" s="22">
        <v>7</v>
      </c>
      <c r="B11" s="80" t="s">
        <v>163</v>
      </c>
      <c r="C11" s="39" t="s">
        <v>115</v>
      </c>
      <c r="D11" s="39" t="s">
        <v>41</v>
      </c>
      <c r="E11" s="49">
        <v>2021</v>
      </c>
      <c r="F11" s="49"/>
      <c r="G11" s="49" t="s">
        <v>51</v>
      </c>
      <c r="H11" s="30">
        <f>F11+5</f>
        <v>5</v>
      </c>
      <c r="I11" s="56"/>
      <c r="J11" s="56"/>
      <c r="K11" s="32"/>
      <c r="L11" s="27"/>
      <c r="M11" s="29"/>
    </row>
    <row r="12" spans="1:14" ht="21.6" customHeight="1" thickBot="1">
      <c r="A12" s="22">
        <v>8</v>
      </c>
      <c r="B12" s="80" t="s">
        <v>164</v>
      </c>
      <c r="C12" s="39" t="s">
        <v>115</v>
      </c>
      <c r="D12" s="49" t="s">
        <v>19</v>
      </c>
      <c r="E12" s="49">
        <v>2002</v>
      </c>
      <c r="F12" s="49"/>
      <c r="G12" s="49" t="s">
        <v>21</v>
      </c>
      <c r="H12" s="30">
        <f>F12+5</f>
        <v>5</v>
      </c>
      <c r="I12" s="56"/>
      <c r="J12" s="56"/>
      <c r="K12" s="32"/>
      <c r="L12" s="27"/>
      <c r="M12" s="29"/>
    </row>
    <row r="13" spans="1:14" ht="21.6" customHeight="1" thickBot="1">
      <c r="A13" s="22">
        <v>9</v>
      </c>
      <c r="B13" s="46" t="s">
        <v>121</v>
      </c>
      <c r="C13" s="39" t="s">
        <v>115</v>
      </c>
      <c r="D13" s="49" t="s">
        <v>41</v>
      </c>
      <c r="E13" s="49">
        <v>2016</v>
      </c>
      <c r="F13" s="49">
        <v>2019</v>
      </c>
      <c r="G13" s="49" t="s">
        <v>21</v>
      </c>
      <c r="H13" s="30">
        <f>F13+5</f>
        <v>2024</v>
      </c>
      <c r="I13" s="56"/>
      <c r="J13" s="56"/>
      <c r="K13" s="32"/>
      <c r="L13" s="29"/>
      <c r="M13" s="29"/>
      <c r="N13" t="s">
        <v>154</v>
      </c>
    </row>
    <row r="14" spans="1:14" ht="21.6" customHeight="1" thickBot="1">
      <c r="A14" s="22">
        <v>10</v>
      </c>
      <c r="B14" s="46"/>
      <c r="C14" s="39"/>
      <c r="D14" s="49"/>
      <c r="E14" s="49"/>
      <c r="F14" s="49"/>
      <c r="G14" s="49"/>
      <c r="H14" s="30"/>
      <c r="I14" s="56"/>
      <c r="J14" s="56"/>
      <c r="K14" s="32"/>
      <c r="L14" s="29"/>
      <c r="M14" s="29"/>
    </row>
    <row r="15" spans="1:14" ht="21.6" customHeight="1" thickBot="1">
      <c r="A15" s="22">
        <v>11</v>
      </c>
      <c r="B15" s="46"/>
      <c r="C15" s="39"/>
      <c r="D15" s="49"/>
      <c r="E15" s="49"/>
      <c r="F15" s="49"/>
      <c r="G15" s="49"/>
      <c r="H15" s="30"/>
      <c r="I15" s="56"/>
      <c r="J15" s="56"/>
      <c r="K15" s="32"/>
      <c r="L15" s="29"/>
      <c r="M15" s="29"/>
    </row>
    <row r="16" spans="1:14" ht="21.6" customHeight="1" thickBot="1">
      <c r="A16" s="22">
        <v>12</v>
      </c>
      <c r="B16" s="46"/>
      <c r="C16" s="39"/>
      <c r="D16" s="49"/>
      <c r="E16" s="49"/>
      <c r="F16" s="49"/>
      <c r="G16" s="49"/>
      <c r="H16" s="30"/>
      <c r="I16" s="56"/>
      <c r="J16" s="56"/>
      <c r="K16" s="32"/>
      <c r="L16" s="29"/>
      <c r="M16" s="29"/>
    </row>
    <row r="17" spans="1:13" ht="21.6" customHeight="1" thickBot="1">
      <c r="A17" s="22">
        <v>13</v>
      </c>
      <c r="B17" s="46"/>
      <c r="C17" s="39"/>
      <c r="D17" s="49"/>
      <c r="E17" s="49"/>
      <c r="F17" s="49"/>
      <c r="G17" s="49"/>
      <c r="H17" s="30"/>
      <c r="I17" s="56"/>
      <c r="J17" s="56"/>
      <c r="K17" s="32"/>
      <c r="L17" s="29"/>
      <c r="M17" s="29"/>
    </row>
    <row r="18" spans="1:13" ht="21.6" customHeight="1" thickBot="1">
      <c r="A18" s="22">
        <v>14</v>
      </c>
      <c r="B18" s="46"/>
      <c r="C18" s="39"/>
      <c r="D18" s="49"/>
      <c r="E18" s="49"/>
      <c r="F18" s="49"/>
      <c r="G18" s="49"/>
      <c r="H18" s="30"/>
      <c r="I18" s="56"/>
      <c r="J18" s="56"/>
      <c r="K18" s="32"/>
      <c r="L18" s="29"/>
      <c r="M18" s="29"/>
    </row>
    <row r="19" spans="1:13" ht="16.5" thickBot="1">
      <c r="A19" s="22">
        <v>15</v>
      </c>
      <c r="B19" s="46"/>
      <c r="C19" s="39"/>
      <c r="D19" s="49"/>
      <c r="E19" s="49"/>
      <c r="F19" s="49"/>
      <c r="G19" s="49"/>
      <c r="H19" s="30">
        <f>F19+5</f>
        <v>5</v>
      </c>
      <c r="I19" s="56"/>
      <c r="J19" s="56"/>
      <c r="K19" s="32"/>
      <c r="L19" s="29"/>
      <c r="M19" s="29"/>
    </row>
    <row r="20" spans="1:13" ht="16.5" thickBot="1">
      <c r="C20" s="95" t="s">
        <v>19</v>
      </c>
      <c r="D20" s="45">
        <f>COUNTIF(D5:D19,"высшее")</f>
        <v>5</v>
      </c>
      <c r="E20" s="6"/>
      <c r="F20" s="96" t="s">
        <v>161</v>
      </c>
      <c r="G20" s="45">
        <f>COUNTIF($G$5:$G$19,"IКК")</f>
        <v>0</v>
      </c>
    </row>
    <row r="21" spans="1:13" ht="16.5" thickBot="1">
      <c r="C21" s="95" t="s">
        <v>195</v>
      </c>
      <c r="D21" s="45">
        <f>COUNTIF(D5:D19,"ср-проф.")</f>
        <v>4</v>
      </c>
      <c r="E21" s="6"/>
      <c r="F21" s="96" t="s">
        <v>25</v>
      </c>
      <c r="G21" s="45">
        <f>COUNTIF(G5:G19,"ВКК")</f>
        <v>0</v>
      </c>
    </row>
    <row r="22" spans="1:13" ht="16.5" thickBot="1">
      <c r="C22" s="95" t="s">
        <v>189</v>
      </c>
      <c r="D22" s="45">
        <f>COUNTIF(D5:D19,"неок.высшее")</f>
        <v>0</v>
      </c>
      <c r="E22" s="6"/>
      <c r="F22" s="96" t="s">
        <v>51</v>
      </c>
      <c r="G22" s="45">
        <f>COUNTIF(G5:G19,"БК")</f>
        <v>2</v>
      </c>
    </row>
    <row r="23" spans="1:13" ht="15.75" thickBot="1">
      <c r="E23" s="6"/>
      <c r="F23" s="96" t="s">
        <v>21</v>
      </c>
      <c r="G23" s="45">
        <f>COUNTIF(G5:G19,"соот")</f>
        <v>7</v>
      </c>
    </row>
  </sheetData>
  <mergeCells count="13">
    <mergeCell ref="A3:A4"/>
    <mergeCell ref="B3:B4"/>
    <mergeCell ref="C3:C4"/>
    <mergeCell ref="D3:D4"/>
    <mergeCell ref="F3:F4"/>
    <mergeCell ref="B1:L1"/>
    <mergeCell ref="B2:L2"/>
    <mergeCell ref="K3:K4"/>
    <mergeCell ref="L3:L4"/>
    <mergeCell ref="M3:M4"/>
    <mergeCell ref="H3:H4"/>
    <mergeCell ref="I3:I4"/>
    <mergeCell ref="J3:J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H19" sqref="H19"/>
    </sheetView>
  </sheetViews>
  <sheetFormatPr defaultRowHeight="15"/>
  <cols>
    <col min="1" max="1" width="5.140625" customWidth="1"/>
    <col min="2" max="2" width="44.42578125" customWidth="1"/>
    <col min="3" max="3" width="12.28515625" customWidth="1"/>
    <col min="4" max="4" width="13.7109375" customWidth="1"/>
    <col min="8" max="8" width="10" customWidth="1"/>
    <col min="9" max="9" width="15.7109375" customWidth="1"/>
    <col min="10" max="10" width="19.140625" customWidth="1"/>
  </cols>
  <sheetData>
    <row r="1" spans="1:13" ht="18.75">
      <c r="D1" s="1" t="s">
        <v>32</v>
      </c>
      <c r="E1" s="6"/>
      <c r="F1" s="6"/>
    </row>
    <row r="2" spans="1:13" ht="18.75">
      <c r="D2" s="1" t="s">
        <v>125</v>
      </c>
      <c r="E2" s="6"/>
      <c r="F2" s="6"/>
    </row>
    <row r="3" spans="1:13" ht="36">
      <c r="A3" s="112" t="s">
        <v>2</v>
      </c>
      <c r="B3" s="112" t="s">
        <v>3</v>
      </c>
      <c r="C3" s="134" t="s">
        <v>4</v>
      </c>
      <c r="D3" s="134" t="s">
        <v>5</v>
      </c>
      <c r="E3" s="7" t="s">
        <v>6</v>
      </c>
      <c r="F3" s="114" t="s">
        <v>7</v>
      </c>
      <c r="G3" s="7" t="s">
        <v>8</v>
      </c>
      <c r="H3" s="105" t="s">
        <v>9</v>
      </c>
      <c r="I3" s="105" t="s">
        <v>10</v>
      </c>
      <c r="J3" s="105" t="s">
        <v>108</v>
      </c>
      <c r="K3" s="105" t="s">
        <v>12</v>
      </c>
      <c r="L3" s="105" t="s">
        <v>13</v>
      </c>
      <c r="M3" s="105" t="s">
        <v>14</v>
      </c>
    </row>
    <row r="4" spans="1:13" ht="24">
      <c r="A4" s="113"/>
      <c r="B4" s="113"/>
      <c r="C4" s="135"/>
      <c r="D4" s="135"/>
      <c r="E4" s="8" t="s">
        <v>15</v>
      </c>
      <c r="F4" s="115"/>
      <c r="G4" s="8" t="s">
        <v>16</v>
      </c>
      <c r="H4" s="105"/>
      <c r="I4" s="105"/>
      <c r="J4" s="105"/>
      <c r="K4" s="105"/>
      <c r="L4" s="105"/>
      <c r="M4" s="105"/>
    </row>
    <row r="5" spans="1:13" ht="22.15" customHeight="1" thickBot="1">
      <c r="A5" s="40">
        <v>1</v>
      </c>
      <c r="B5" s="59" t="s">
        <v>126</v>
      </c>
      <c r="C5" s="39" t="s">
        <v>20</v>
      </c>
      <c r="D5" s="39" t="s">
        <v>19</v>
      </c>
      <c r="E5" s="39">
        <v>1981</v>
      </c>
      <c r="F5" s="39"/>
      <c r="G5" s="39" t="s">
        <v>51</v>
      </c>
      <c r="H5" s="42">
        <f t="shared" ref="H5:H9" si="0">F5+5</f>
        <v>5</v>
      </c>
      <c r="I5" s="53"/>
      <c r="J5" s="53"/>
      <c r="K5" s="43"/>
      <c r="L5" s="13"/>
      <c r="M5" s="13"/>
    </row>
    <row r="6" spans="1:13" ht="22.15" customHeight="1" thickBot="1">
      <c r="A6" s="40">
        <v>2</v>
      </c>
      <c r="B6" s="59" t="s">
        <v>127</v>
      </c>
      <c r="C6" s="39" t="s">
        <v>20</v>
      </c>
      <c r="D6" s="39" t="s">
        <v>19</v>
      </c>
      <c r="E6" s="39">
        <v>1983</v>
      </c>
      <c r="F6" s="39">
        <v>2018</v>
      </c>
      <c r="G6" s="39" t="s">
        <v>21</v>
      </c>
      <c r="H6" s="42">
        <f t="shared" si="0"/>
        <v>2023</v>
      </c>
      <c r="I6" s="53"/>
      <c r="J6" s="53"/>
      <c r="K6" s="14"/>
      <c r="L6" s="44"/>
      <c r="M6" s="13"/>
    </row>
    <row r="7" spans="1:13" ht="22.15" customHeight="1" thickBot="1">
      <c r="A7" s="40">
        <v>3</v>
      </c>
      <c r="B7" s="59" t="s">
        <v>128</v>
      </c>
      <c r="C7" s="39" t="s">
        <v>20</v>
      </c>
      <c r="D7" s="39" t="s">
        <v>19</v>
      </c>
      <c r="E7" s="39">
        <v>1989</v>
      </c>
      <c r="F7" s="39">
        <v>2021</v>
      </c>
      <c r="G7" s="39" t="s">
        <v>25</v>
      </c>
      <c r="H7" s="42">
        <f t="shared" si="0"/>
        <v>2026</v>
      </c>
      <c r="I7" s="55">
        <v>44218</v>
      </c>
      <c r="J7" s="53" t="s">
        <v>129</v>
      </c>
      <c r="K7" s="14"/>
      <c r="L7" s="14"/>
      <c r="M7" s="44"/>
    </row>
    <row r="8" spans="1:13" ht="22.15" customHeight="1" thickBot="1">
      <c r="A8" s="40">
        <v>4</v>
      </c>
      <c r="B8" s="59" t="s">
        <v>130</v>
      </c>
      <c r="C8" s="39" t="s">
        <v>20</v>
      </c>
      <c r="D8" s="39" t="s">
        <v>19</v>
      </c>
      <c r="E8" s="39">
        <v>1984</v>
      </c>
      <c r="F8" s="39">
        <v>2020</v>
      </c>
      <c r="G8" s="39" t="s">
        <v>31</v>
      </c>
      <c r="H8" s="42">
        <f t="shared" si="0"/>
        <v>2025</v>
      </c>
      <c r="I8" s="55">
        <v>44154</v>
      </c>
      <c r="J8" s="53" t="s">
        <v>49</v>
      </c>
      <c r="K8" s="14"/>
      <c r="L8" s="44"/>
      <c r="M8" s="14"/>
    </row>
    <row r="9" spans="1:13" ht="21.75" customHeight="1" thickBot="1">
      <c r="A9" s="40">
        <v>5</v>
      </c>
      <c r="B9" s="80" t="s">
        <v>167</v>
      </c>
      <c r="C9" s="39" t="s">
        <v>20</v>
      </c>
      <c r="D9" s="39" t="s">
        <v>19</v>
      </c>
      <c r="E9" s="39">
        <v>2007</v>
      </c>
      <c r="F9" s="39">
        <v>2022</v>
      </c>
      <c r="G9" s="39" t="s">
        <v>25</v>
      </c>
      <c r="H9" s="42">
        <f t="shared" si="0"/>
        <v>2027</v>
      </c>
      <c r="I9" s="58">
        <v>44728</v>
      </c>
      <c r="J9" s="54" t="s">
        <v>179</v>
      </c>
      <c r="K9" s="15"/>
      <c r="L9" s="15"/>
      <c r="M9" s="15"/>
    </row>
    <row r="10" spans="1:13" ht="21.75" customHeight="1" thickBot="1">
      <c r="A10" s="40">
        <v>6</v>
      </c>
      <c r="B10" s="80" t="s">
        <v>200</v>
      </c>
      <c r="C10" s="39" t="s">
        <v>20</v>
      </c>
      <c r="D10" s="39" t="s">
        <v>189</v>
      </c>
      <c r="E10" s="39"/>
      <c r="F10" s="39"/>
      <c r="G10" s="39" t="s">
        <v>51</v>
      </c>
      <c r="H10" s="42">
        <f t="shared" ref="H10" si="1">F10+5</f>
        <v>5</v>
      </c>
      <c r="I10" s="58"/>
      <c r="J10" s="54"/>
      <c r="K10" s="43"/>
      <c r="L10" s="15"/>
      <c r="M10" s="15"/>
    </row>
    <row r="11" spans="1:13" ht="16.5" thickBot="1">
      <c r="C11" s="95" t="s">
        <v>19</v>
      </c>
      <c r="D11" s="45">
        <f>COUNTIF(D5:D9,"высшее")</f>
        <v>5</v>
      </c>
      <c r="E11" s="6"/>
      <c r="F11" s="96" t="s">
        <v>161</v>
      </c>
      <c r="G11" s="45">
        <f>COUNTIF($G$5:$G$9,"IКК")</f>
        <v>1</v>
      </c>
    </row>
    <row r="12" spans="1:13" ht="16.5" thickBot="1">
      <c r="C12" s="95" t="s">
        <v>195</v>
      </c>
      <c r="D12" s="45">
        <f>COUNTIF(D5:D9,"ср-проф.")</f>
        <v>0</v>
      </c>
      <c r="E12" s="6"/>
      <c r="F12" s="96" t="s">
        <v>25</v>
      </c>
      <c r="G12" s="45">
        <f>COUNTIF(G5:G9,"ВКК")</f>
        <v>2</v>
      </c>
    </row>
    <row r="13" spans="1:13" ht="32.25" thickBot="1">
      <c r="C13" s="95" t="s">
        <v>189</v>
      </c>
      <c r="D13" s="45">
        <f>COUNTIF(D5:D10,"неок.высшее")</f>
        <v>1</v>
      </c>
      <c r="E13" s="6"/>
      <c r="F13" s="96" t="s">
        <v>51</v>
      </c>
      <c r="G13" s="45">
        <f>COUNTIF(G5:G10,"БК")</f>
        <v>2</v>
      </c>
    </row>
    <row r="14" spans="1:13" ht="15.75" thickBot="1">
      <c r="E14" s="6"/>
      <c r="F14" s="96" t="s">
        <v>21</v>
      </c>
      <c r="G14" s="45">
        <f>COUNTIF(G5:G9,"соот")</f>
        <v>1</v>
      </c>
    </row>
  </sheetData>
  <mergeCells count="11">
    <mergeCell ref="K3:K4"/>
    <mergeCell ref="L3:L4"/>
    <mergeCell ref="M3:M4"/>
    <mergeCell ref="A3:A4"/>
    <mergeCell ref="B3:B4"/>
    <mergeCell ref="C3:C4"/>
    <mergeCell ref="D3:D4"/>
    <mergeCell ref="F3:F4"/>
    <mergeCell ref="H3:H4"/>
    <mergeCell ref="I3:I4"/>
    <mergeCell ref="J3:J4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4"/>
  <sheetViews>
    <sheetView workbookViewId="0">
      <selection activeCell="Q15" sqref="Q15"/>
    </sheetView>
  </sheetViews>
  <sheetFormatPr defaultRowHeight="15"/>
  <cols>
    <col min="1" max="1" width="4.28515625" customWidth="1"/>
    <col min="2" max="2" width="35.5703125" customWidth="1"/>
    <col min="4" max="4" width="14.28515625" customWidth="1"/>
    <col min="9" max="9" width="16" customWidth="1"/>
    <col min="10" max="10" width="15.28515625" customWidth="1"/>
  </cols>
  <sheetData>
    <row r="1" spans="1:13" ht="14.45" customHeight="1">
      <c r="A1" s="17"/>
      <c r="B1" s="124" t="s">
        <v>32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7"/>
    </row>
    <row r="2" spans="1:13" ht="15" customHeight="1" thickBot="1">
      <c r="A2" s="17"/>
      <c r="B2" s="125" t="s">
        <v>131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7"/>
    </row>
    <row r="3" spans="1:13" ht="36">
      <c r="A3" s="128" t="s">
        <v>2</v>
      </c>
      <c r="B3" s="128" t="s">
        <v>3</v>
      </c>
      <c r="C3" s="130" t="s">
        <v>4</v>
      </c>
      <c r="D3" s="130" t="s">
        <v>5</v>
      </c>
      <c r="E3" s="20" t="s">
        <v>6</v>
      </c>
      <c r="F3" s="132" t="s">
        <v>7</v>
      </c>
      <c r="G3" s="20" t="s">
        <v>8</v>
      </c>
      <c r="H3" s="126" t="s">
        <v>9</v>
      </c>
      <c r="I3" s="126" t="s">
        <v>10</v>
      </c>
      <c r="J3" s="126" t="s">
        <v>108</v>
      </c>
      <c r="K3" s="126" t="s">
        <v>12</v>
      </c>
      <c r="L3" s="126" t="s">
        <v>13</v>
      </c>
      <c r="M3" s="126" t="s">
        <v>14</v>
      </c>
    </row>
    <row r="4" spans="1:13" ht="24.75" thickBot="1">
      <c r="A4" s="129"/>
      <c r="B4" s="129"/>
      <c r="C4" s="131"/>
      <c r="D4" s="131"/>
      <c r="E4" s="21" t="s">
        <v>15</v>
      </c>
      <c r="F4" s="133"/>
      <c r="G4" s="21" t="s">
        <v>16</v>
      </c>
      <c r="H4" s="127"/>
      <c r="I4" s="127"/>
      <c r="J4" s="127"/>
      <c r="K4" s="127"/>
      <c r="L4" s="127"/>
      <c r="M4" s="127"/>
    </row>
    <row r="5" spans="1:13" ht="23.45" customHeight="1" thickBot="1">
      <c r="A5" s="22">
        <v>1</v>
      </c>
      <c r="B5" s="59" t="s">
        <v>132</v>
      </c>
      <c r="C5" s="39" t="s">
        <v>20</v>
      </c>
      <c r="D5" s="39" t="s">
        <v>19</v>
      </c>
      <c r="E5" s="39">
        <v>2008</v>
      </c>
      <c r="F5" s="39">
        <v>2019</v>
      </c>
      <c r="G5" s="39" t="s">
        <v>25</v>
      </c>
      <c r="H5" s="48">
        <f>F5+5</f>
        <v>2024</v>
      </c>
      <c r="I5" s="52">
        <v>43572</v>
      </c>
      <c r="J5" s="51" t="s">
        <v>151</v>
      </c>
      <c r="K5" s="28"/>
      <c r="L5" s="26"/>
      <c r="M5" s="37"/>
    </row>
    <row r="6" spans="1:13" ht="23.45" customHeight="1" thickBot="1">
      <c r="A6" s="22">
        <v>2</v>
      </c>
      <c r="B6" s="59" t="s">
        <v>133</v>
      </c>
      <c r="C6" s="39" t="s">
        <v>20</v>
      </c>
      <c r="D6" s="39" t="s">
        <v>19</v>
      </c>
      <c r="E6" s="39">
        <v>2005</v>
      </c>
      <c r="F6" s="39">
        <v>2019</v>
      </c>
      <c r="G6" s="39" t="s">
        <v>25</v>
      </c>
      <c r="H6" s="48">
        <f>F6:F6+5</f>
        <v>2024</v>
      </c>
      <c r="I6" s="52">
        <v>43572</v>
      </c>
      <c r="J6" s="51" t="s">
        <v>151</v>
      </c>
      <c r="K6" s="29"/>
      <c r="L6" s="27"/>
      <c r="M6" s="32"/>
    </row>
    <row r="7" spans="1:13" ht="23.45" customHeight="1" thickBot="1">
      <c r="A7" s="22">
        <v>3</v>
      </c>
      <c r="B7" s="59" t="s">
        <v>134</v>
      </c>
      <c r="C7" s="39" t="s">
        <v>20</v>
      </c>
      <c r="D7" s="39" t="s">
        <v>19</v>
      </c>
      <c r="E7" s="39">
        <v>2000</v>
      </c>
      <c r="F7" s="39">
        <v>2021</v>
      </c>
      <c r="G7" s="39" t="s">
        <v>25</v>
      </c>
      <c r="H7" s="48">
        <f>F6+5</f>
        <v>2024</v>
      </c>
      <c r="I7" s="52">
        <v>44218</v>
      </c>
      <c r="J7" s="51" t="s">
        <v>135</v>
      </c>
      <c r="K7" s="29"/>
      <c r="L7" s="29"/>
      <c r="M7" s="33"/>
    </row>
    <row r="8" spans="1:13" ht="23.45" customHeight="1" thickBot="1">
      <c r="A8" s="22">
        <v>4</v>
      </c>
      <c r="B8" s="80" t="s">
        <v>182</v>
      </c>
      <c r="C8" s="39" t="s">
        <v>20</v>
      </c>
      <c r="D8" s="39" t="s">
        <v>19</v>
      </c>
      <c r="E8" s="39">
        <v>2001</v>
      </c>
      <c r="F8" s="39"/>
      <c r="G8" s="39" t="s">
        <v>51</v>
      </c>
      <c r="H8" s="48"/>
      <c r="I8" s="52"/>
      <c r="J8" s="51"/>
      <c r="K8" s="32"/>
      <c r="L8" s="29"/>
      <c r="M8" s="33"/>
    </row>
    <row r="9" spans="1:13" ht="23.45" customHeight="1" thickBot="1">
      <c r="A9" s="22">
        <v>5</v>
      </c>
      <c r="B9" s="22" t="s">
        <v>136</v>
      </c>
      <c r="C9" s="47" t="s">
        <v>20</v>
      </c>
      <c r="D9" s="47" t="s">
        <v>19</v>
      </c>
      <c r="E9" s="47">
        <v>2006</v>
      </c>
      <c r="F9" s="47">
        <v>2019</v>
      </c>
      <c r="G9" s="47" t="s">
        <v>31</v>
      </c>
      <c r="H9" s="48">
        <f t="shared" ref="H9:H10" si="0">F9+5</f>
        <v>2024</v>
      </c>
      <c r="I9" s="52">
        <v>43811</v>
      </c>
      <c r="J9" s="51" t="s">
        <v>168</v>
      </c>
      <c r="K9" s="29"/>
      <c r="L9" s="27"/>
      <c r="M9" s="32"/>
    </row>
    <row r="10" spans="1:13" ht="23.45" customHeight="1" thickBot="1">
      <c r="A10" s="22">
        <v>6</v>
      </c>
      <c r="B10" s="46" t="s">
        <v>137</v>
      </c>
      <c r="C10" s="47" t="s">
        <v>20</v>
      </c>
      <c r="D10" s="47" t="s">
        <v>19</v>
      </c>
      <c r="E10" s="47">
        <v>1998</v>
      </c>
      <c r="F10" s="47">
        <v>2019</v>
      </c>
      <c r="G10" s="47" t="s">
        <v>31</v>
      </c>
      <c r="H10" s="48">
        <f t="shared" si="0"/>
        <v>2024</v>
      </c>
      <c r="I10" s="52">
        <v>43811</v>
      </c>
      <c r="J10" s="51" t="s">
        <v>168</v>
      </c>
      <c r="K10" s="29"/>
      <c r="L10" s="27"/>
      <c r="M10" s="32"/>
    </row>
    <row r="11" spans="1:13" ht="16.5" thickBot="1">
      <c r="C11" s="95" t="s">
        <v>19</v>
      </c>
      <c r="D11" s="45">
        <f>COUNTIF(D5:D10,"высшее")</f>
        <v>6</v>
      </c>
      <c r="E11" s="6"/>
      <c r="F11" s="96" t="s">
        <v>161</v>
      </c>
      <c r="G11" s="45">
        <f>COUNTIF($G$5:$G$10,"IКК")</f>
        <v>2</v>
      </c>
    </row>
    <row r="12" spans="1:13" ht="16.5" thickBot="1">
      <c r="C12" s="95" t="s">
        <v>195</v>
      </c>
      <c r="D12" s="45">
        <f>COUNTIF(D5:D10,"ср-проф.")</f>
        <v>0</v>
      </c>
      <c r="E12" s="6"/>
      <c r="F12" s="96" t="s">
        <v>25</v>
      </c>
      <c r="G12" s="45">
        <f>COUNTIF(G6:G10,"ВКК")</f>
        <v>2</v>
      </c>
    </row>
    <row r="13" spans="1:13" ht="32.25" thickBot="1">
      <c r="C13" s="95" t="s">
        <v>189</v>
      </c>
      <c r="D13" s="45">
        <f>COUNTIF(D5:D10,"неок.высшее")</f>
        <v>0</v>
      </c>
      <c r="E13" s="6"/>
      <c r="F13" s="96" t="s">
        <v>51</v>
      </c>
      <c r="G13" s="45">
        <f>COUNTIF(G5:G10,"БК")</f>
        <v>1</v>
      </c>
    </row>
    <row r="14" spans="1:13" ht="15.75" thickBot="1">
      <c r="E14" s="6"/>
      <c r="F14" s="96" t="s">
        <v>21</v>
      </c>
      <c r="G14" s="45">
        <f>COUNTIF(G5:G10,"соот")</f>
        <v>0</v>
      </c>
    </row>
  </sheetData>
  <mergeCells count="13">
    <mergeCell ref="A3:A4"/>
    <mergeCell ref="B3:B4"/>
    <mergeCell ref="C3:C4"/>
    <mergeCell ref="D3:D4"/>
    <mergeCell ref="F3:F4"/>
    <mergeCell ref="B1:L1"/>
    <mergeCell ref="B2:L2"/>
    <mergeCell ref="K3:K4"/>
    <mergeCell ref="L3:L4"/>
    <mergeCell ref="M3:M4"/>
    <mergeCell ref="H3:H4"/>
    <mergeCell ref="J3:J4"/>
    <mergeCell ref="I3:I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B20" sqref="B20"/>
    </sheetView>
  </sheetViews>
  <sheetFormatPr defaultRowHeight="15"/>
  <cols>
    <col min="1" max="1" width="5" customWidth="1"/>
    <col min="2" max="2" width="35.28515625" customWidth="1"/>
    <col min="3" max="3" width="15.28515625" customWidth="1"/>
    <col min="4" max="4" width="17" customWidth="1"/>
    <col min="8" max="8" width="9.7109375" bestFit="1" customWidth="1"/>
    <col min="9" max="10" width="15" customWidth="1"/>
  </cols>
  <sheetData>
    <row r="1" spans="1:13" ht="18.75">
      <c r="D1" s="1" t="s">
        <v>0</v>
      </c>
    </row>
    <row r="2" spans="1:13" ht="18.75">
      <c r="D2" s="1" t="s">
        <v>1</v>
      </c>
    </row>
    <row r="3" spans="1:13" ht="36">
      <c r="A3" s="112" t="s">
        <v>2</v>
      </c>
      <c r="B3" s="112" t="s">
        <v>3</v>
      </c>
      <c r="C3" s="112" t="s">
        <v>4</v>
      </c>
      <c r="D3" s="112" t="s">
        <v>5</v>
      </c>
      <c r="E3" s="7" t="s">
        <v>6</v>
      </c>
      <c r="F3" s="114" t="s">
        <v>7</v>
      </c>
      <c r="G3" s="7" t="s">
        <v>8</v>
      </c>
      <c r="H3" s="105" t="s">
        <v>9</v>
      </c>
      <c r="I3" s="105" t="s">
        <v>10</v>
      </c>
      <c r="J3" s="105" t="s">
        <v>11</v>
      </c>
      <c r="K3" s="105" t="s">
        <v>12</v>
      </c>
      <c r="L3" s="105" t="s">
        <v>13</v>
      </c>
      <c r="M3" s="105" t="s">
        <v>14</v>
      </c>
    </row>
    <row r="4" spans="1:13" ht="24">
      <c r="A4" s="113"/>
      <c r="B4" s="113"/>
      <c r="C4" s="113"/>
      <c r="D4" s="113"/>
      <c r="E4" s="8" t="s">
        <v>15</v>
      </c>
      <c r="F4" s="115"/>
      <c r="G4" s="8" t="s">
        <v>16</v>
      </c>
      <c r="H4" s="105"/>
      <c r="I4" s="105"/>
      <c r="J4" s="105"/>
      <c r="K4" s="105"/>
      <c r="L4" s="105"/>
      <c r="M4" s="105"/>
    </row>
    <row r="5" spans="1:13" ht="18.75">
      <c r="A5" s="106">
        <v>1</v>
      </c>
      <c r="B5" s="106" t="s">
        <v>17</v>
      </c>
      <c r="C5" s="41" t="s">
        <v>18</v>
      </c>
      <c r="D5" s="108" t="s">
        <v>19</v>
      </c>
      <c r="E5" s="110">
        <v>1994</v>
      </c>
      <c r="F5" s="50">
        <v>2009</v>
      </c>
      <c r="G5" s="41"/>
      <c r="H5" s="42">
        <f>F5+5</f>
        <v>2014</v>
      </c>
      <c r="I5" s="53"/>
      <c r="J5" s="81"/>
      <c r="K5" s="11"/>
      <c r="L5" s="11"/>
      <c r="M5" s="11"/>
    </row>
    <row r="6" spans="1:13" ht="19.5" thickBot="1">
      <c r="A6" s="107"/>
      <c r="B6" s="107"/>
      <c r="C6" s="39" t="s">
        <v>20</v>
      </c>
      <c r="D6" s="109"/>
      <c r="E6" s="111"/>
      <c r="F6" s="49">
        <v>2020</v>
      </c>
      <c r="G6" s="39" t="s">
        <v>21</v>
      </c>
      <c r="H6" s="42">
        <f t="shared" ref="H6:H16" si="0">F6+5</f>
        <v>2025</v>
      </c>
      <c r="I6" s="55">
        <v>44134</v>
      </c>
      <c r="J6" s="81" t="s">
        <v>138</v>
      </c>
      <c r="K6" s="45"/>
      <c r="L6" s="11"/>
      <c r="M6" s="11"/>
    </row>
    <row r="7" spans="1:13" ht="31.9" customHeight="1" thickBot="1">
      <c r="A7" s="106">
        <v>2</v>
      </c>
      <c r="B7" s="106" t="s">
        <v>22</v>
      </c>
      <c r="C7" s="4" t="s">
        <v>23</v>
      </c>
      <c r="D7" s="108" t="s">
        <v>19</v>
      </c>
      <c r="E7" s="110">
        <v>1982</v>
      </c>
      <c r="F7" s="49">
        <v>2010</v>
      </c>
      <c r="G7" s="10"/>
      <c r="H7" s="42">
        <f t="shared" si="0"/>
        <v>2015</v>
      </c>
      <c r="I7" s="53"/>
      <c r="J7" s="81"/>
      <c r="K7" s="11"/>
      <c r="L7" s="11"/>
      <c r="M7" s="11"/>
    </row>
    <row r="8" spans="1:13" ht="19.5" thickBot="1">
      <c r="A8" s="107"/>
      <c r="B8" s="107"/>
      <c r="C8" s="4" t="s">
        <v>20</v>
      </c>
      <c r="D8" s="109"/>
      <c r="E8" s="111"/>
      <c r="F8" s="60">
        <v>2019</v>
      </c>
      <c r="G8" s="39" t="s">
        <v>25</v>
      </c>
      <c r="H8" s="42">
        <f t="shared" si="0"/>
        <v>2024</v>
      </c>
      <c r="I8" s="52">
        <v>43572</v>
      </c>
      <c r="J8" s="82" t="s">
        <v>151</v>
      </c>
      <c r="K8" s="11"/>
      <c r="L8" s="11"/>
      <c r="M8" s="45"/>
    </row>
    <row r="9" spans="1:13" ht="32.25" thickBot="1">
      <c r="A9" s="106">
        <v>3</v>
      </c>
      <c r="B9" s="106" t="s">
        <v>24</v>
      </c>
      <c r="C9" s="39" t="s">
        <v>23</v>
      </c>
      <c r="D9" s="108" t="s">
        <v>19</v>
      </c>
      <c r="E9" s="110">
        <v>1995</v>
      </c>
      <c r="F9" s="49"/>
      <c r="G9" s="39"/>
      <c r="H9" s="42">
        <f t="shared" si="0"/>
        <v>5</v>
      </c>
      <c r="I9" s="53"/>
      <c r="J9" s="81"/>
      <c r="K9" s="11"/>
      <c r="L9" s="11"/>
      <c r="M9" s="11"/>
    </row>
    <row r="10" spans="1:13" ht="18.75">
      <c r="A10" s="107"/>
      <c r="B10" s="107"/>
      <c r="C10" s="39" t="s">
        <v>20</v>
      </c>
      <c r="D10" s="109"/>
      <c r="E10" s="111"/>
      <c r="F10" s="49">
        <v>2023</v>
      </c>
      <c r="G10" s="39" t="s">
        <v>25</v>
      </c>
      <c r="H10" s="42">
        <f t="shared" si="0"/>
        <v>2028</v>
      </c>
      <c r="I10" s="140">
        <v>43202</v>
      </c>
      <c r="J10" s="99" t="s">
        <v>141</v>
      </c>
      <c r="K10" s="11"/>
      <c r="L10" s="11"/>
      <c r="M10" s="45"/>
    </row>
    <row r="11" spans="1:13" ht="31.5">
      <c r="A11" s="106">
        <v>4</v>
      </c>
      <c r="B11" s="106" t="s">
        <v>26</v>
      </c>
      <c r="C11" s="39" t="s">
        <v>27</v>
      </c>
      <c r="D11" s="108" t="s">
        <v>19</v>
      </c>
      <c r="E11" s="110">
        <v>1993</v>
      </c>
      <c r="F11" s="49"/>
      <c r="G11" s="39"/>
      <c r="H11" s="42">
        <f t="shared" si="0"/>
        <v>5</v>
      </c>
      <c r="I11" s="53"/>
      <c r="J11" s="81"/>
      <c r="K11" s="11"/>
      <c r="L11" s="11"/>
      <c r="M11" s="11"/>
    </row>
    <row r="12" spans="1:13" ht="19.5" thickBot="1">
      <c r="A12" s="107"/>
      <c r="B12" s="107"/>
      <c r="C12" s="39" t="s">
        <v>20</v>
      </c>
      <c r="D12" s="109"/>
      <c r="E12" s="111"/>
      <c r="F12" s="49">
        <v>2023</v>
      </c>
      <c r="G12" s="39" t="s">
        <v>25</v>
      </c>
      <c r="H12" s="42">
        <f t="shared" si="0"/>
        <v>2028</v>
      </c>
      <c r="I12" s="140">
        <v>43202</v>
      </c>
      <c r="J12" s="99" t="s">
        <v>141</v>
      </c>
      <c r="K12" s="11"/>
      <c r="L12" s="11"/>
      <c r="M12" s="45"/>
    </row>
    <row r="13" spans="1:13" ht="32.25" thickBot="1">
      <c r="A13" s="106">
        <v>5</v>
      </c>
      <c r="B13" s="106" t="s">
        <v>196</v>
      </c>
      <c r="C13" s="39" t="s">
        <v>27</v>
      </c>
      <c r="D13" s="116" t="s">
        <v>19</v>
      </c>
      <c r="E13" s="116">
        <v>1999</v>
      </c>
      <c r="F13" s="10"/>
      <c r="G13" s="10"/>
      <c r="H13" s="97">
        <f t="shared" si="0"/>
        <v>5</v>
      </c>
      <c r="I13" s="98"/>
      <c r="J13" s="99"/>
      <c r="K13" s="100"/>
      <c r="L13" s="100"/>
      <c r="M13" s="11"/>
    </row>
    <row r="14" spans="1:13" ht="19.5" thickBot="1">
      <c r="A14" s="107"/>
      <c r="B14" s="107"/>
      <c r="C14" s="39" t="s">
        <v>20</v>
      </c>
      <c r="D14" s="117"/>
      <c r="E14" s="117"/>
      <c r="F14" s="10">
        <v>2006</v>
      </c>
      <c r="G14" s="10" t="s">
        <v>25</v>
      </c>
      <c r="H14" s="97">
        <f t="shared" si="0"/>
        <v>2011</v>
      </c>
      <c r="I14" s="98"/>
      <c r="J14" s="99"/>
      <c r="K14" s="100"/>
      <c r="L14" s="100"/>
      <c r="M14" s="45"/>
    </row>
    <row r="15" spans="1:13" ht="32.25" thickBot="1">
      <c r="A15" s="106">
        <v>6</v>
      </c>
      <c r="B15" s="106" t="s">
        <v>29</v>
      </c>
      <c r="C15" s="39" t="s">
        <v>30</v>
      </c>
      <c r="D15" s="108" t="s">
        <v>19</v>
      </c>
      <c r="E15" s="110">
        <v>1983</v>
      </c>
      <c r="F15" s="49"/>
      <c r="G15" s="38"/>
      <c r="H15" s="42">
        <f t="shared" si="0"/>
        <v>5</v>
      </c>
      <c r="I15" s="53"/>
      <c r="J15" s="81"/>
      <c r="K15" s="11"/>
      <c r="L15" s="11"/>
      <c r="M15" s="11"/>
    </row>
    <row r="16" spans="1:13" ht="19.5" thickBot="1">
      <c r="A16" s="107"/>
      <c r="B16" s="107"/>
      <c r="C16" s="39" t="s">
        <v>20</v>
      </c>
      <c r="D16" s="109"/>
      <c r="E16" s="111"/>
      <c r="F16" s="49">
        <v>2022</v>
      </c>
      <c r="G16" s="39" t="s">
        <v>25</v>
      </c>
      <c r="H16" s="42">
        <f t="shared" si="0"/>
        <v>2027</v>
      </c>
      <c r="I16" s="55">
        <v>44608</v>
      </c>
      <c r="J16" s="81" t="s">
        <v>172</v>
      </c>
      <c r="K16" s="11"/>
      <c r="L16" s="11"/>
      <c r="M16" s="45"/>
    </row>
    <row r="17" spans="3:7" ht="16.5" thickBot="1">
      <c r="C17" s="95" t="s">
        <v>19</v>
      </c>
      <c r="D17" s="45">
        <f>COUNTIF(D5:$D$16,"высшее")</f>
        <v>6</v>
      </c>
      <c r="E17" s="6"/>
      <c r="F17" s="96" t="s">
        <v>161</v>
      </c>
      <c r="G17" s="45">
        <f>COUNTIF(G5:G16,"IКК")</f>
        <v>0</v>
      </c>
    </row>
    <row r="18" spans="3:7" ht="16.5" thickBot="1">
      <c r="C18" s="95" t="s">
        <v>195</v>
      </c>
      <c r="D18" s="45">
        <f>COUNTIF(D6:$D$16,"высшее")</f>
        <v>5</v>
      </c>
      <c r="E18" s="6"/>
      <c r="F18" s="96" t="s">
        <v>25</v>
      </c>
      <c r="G18" s="45">
        <f>COUNTIF(G5:G16,"ВКК")</f>
        <v>5</v>
      </c>
    </row>
    <row r="19" spans="3:7" ht="15.75" thickBot="1">
      <c r="E19" s="6"/>
      <c r="F19" s="96" t="s">
        <v>51</v>
      </c>
      <c r="G19" s="45">
        <f>COUNTIF(G5:G16,"БК")</f>
        <v>0</v>
      </c>
    </row>
    <row r="20" spans="3:7" ht="15.75" thickBot="1">
      <c r="F20" s="96" t="s">
        <v>21</v>
      </c>
      <c r="G20" s="45">
        <f>COUNTIF(G5:G16,"соот")</f>
        <v>1</v>
      </c>
    </row>
  </sheetData>
  <mergeCells count="35">
    <mergeCell ref="A13:A14"/>
    <mergeCell ref="B13:B14"/>
    <mergeCell ref="D13:D14"/>
    <mergeCell ref="E13:E14"/>
    <mergeCell ref="A15:A16"/>
    <mergeCell ref="B15:B16"/>
    <mergeCell ref="D15:D16"/>
    <mergeCell ref="E15:E16"/>
    <mergeCell ref="A11:A12"/>
    <mergeCell ref="B11:B12"/>
    <mergeCell ref="D11:D12"/>
    <mergeCell ref="E11:E12"/>
    <mergeCell ref="A7:A8"/>
    <mergeCell ref="B7:B8"/>
    <mergeCell ref="D7:D8"/>
    <mergeCell ref="E7:E8"/>
    <mergeCell ref="A9:A10"/>
    <mergeCell ref="B9:B10"/>
    <mergeCell ref="D9:D10"/>
    <mergeCell ref="E9:E10"/>
    <mergeCell ref="K3:K4"/>
    <mergeCell ref="L3:L4"/>
    <mergeCell ref="M3:M4"/>
    <mergeCell ref="A5:A6"/>
    <mergeCell ref="B5:B6"/>
    <mergeCell ref="D5:D6"/>
    <mergeCell ref="E5:E6"/>
    <mergeCell ref="A3:A4"/>
    <mergeCell ref="B3:B4"/>
    <mergeCell ref="C3:C4"/>
    <mergeCell ref="D3:D4"/>
    <mergeCell ref="F3:F4"/>
    <mergeCell ref="H3:H4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38"/>
  <sheetViews>
    <sheetView topLeftCell="A19" workbookViewId="0">
      <selection activeCell="I26" sqref="I26:J26"/>
    </sheetView>
  </sheetViews>
  <sheetFormatPr defaultRowHeight="15"/>
  <cols>
    <col min="1" max="1" width="4.28515625" customWidth="1"/>
    <col min="2" max="2" width="44" customWidth="1"/>
    <col min="3" max="3" width="10.85546875" customWidth="1"/>
    <col min="4" max="4" width="15.5703125" customWidth="1"/>
    <col min="5" max="6" width="8.85546875" style="6"/>
    <col min="8" max="8" width="11.28515625" customWidth="1"/>
    <col min="9" max="10" width="15.5703125" customWidth="1"/>
  </cols>
  <sheetData>
    <row r="1" spans="1:14" ht="18.75">
      <c r="D1" s="1" t="s">
        <v>32</v>
      </c>
    </row>
    <row r="2" spans="1:14" ht="18.75">
      <c r="D2" s="1" t="s">
        <v>33</v>
      </c>
    </row>
    <row r="3" spans="1:14" ht="49.9" customHeight="1" thickBot="1">
      <c r="A3" s="112" t="s">
        <v>2</v>
      </c>
      <c r="B3" s="112" t="s">
        <v>3</v>
      </c>
      <c r="C3" s="118" t="s">
        <v>4</v>
      </c>
      <c r="D3" s="118" t="s">
        <v>5</v>
      </c>
      <c r="E3" s="7" t="s">
        <v>6</v>
      </c>
      <c r="F3" s="114" t="s">
        <v>7</v>
      </c>
      <c r="G3" s="7" t="s">
        <v>8</v>
      </c>
      <c r="H3" s="105" t="s">
        <v>9</v>
      </c>
      <c r="I3" s="105" t="s">
        <v>10</v>
      </c>
      <c r="J3" s="105" t="s">
        <v>34</v>
      </c>
      <c r="K3" s="105" t="s">
        <v>12</v>
      </c>
      <c r="L3" s="105" t="s">
        <v>13</v>
      </c>
      <c r="M3" s="105" t="s">
        <v>14</v>
      </c>
    </row>
    <row r="4" spans="1:14" ht="25.9" customHeight="1" thickBot="1">
      <c r="A4" s="113"/>
      <c r="B4" s="113"/>
      <c r="C4" s="119"/>
      <c r="D4" s="119"/>
      <c r="E4" s="8" t="s">
        <v>15</v>
      </c>
      <c r="F4" s="115"/>
      <c r="G4" s="8" t="s">
        <v>16</v>
      </c>
      <c r="H4" s="105"/>
      <c r="I4" s="105"/>
      <c r="J4" s="105"/>
      <c r="K4" s="105"/>
      <c r="L4" s="105"/>
      <c r="M4" s="105"/>
    </row>
    <row r="5" spans="1:14" ht="19.149999999999999" customHeight="1" thickBot="1">
      <c r="A5" s="40">
        <v>1</v>
      </c>
      <c r="B5" s="40" t="s">
        <v>35</v>
      </c>
      <c r="C5" s="41" t="s">
        <v>20</v>
      </c>
      <c r="D5" s="41" t="s">
        <v>19</v>
      </c>
      <c r="E5" s="41">
        <v>2017</v>
      </c>
      <c r="F5" s="41">
        <v>2018</v>
      </c>
      <c r="G5" s="41" t="s">
        <v>31</v>
      </c>
      <c r="H5" s="42">
        <f>F5+5</f>
        <v>2023</v>
      </c>
      <c r="I5" s="55">
        <v>43147</v>
      </c>
      <c r="J5" s="81" t="s">
        <v>139</v>
      </c>
      <c r="K5" s="61"/>
      <c r="L5" s="43"/>
      <c r="M5" s="61"/>
      <c r="N5" t="s">
        <v>154</v>
      </c>
    </row>
    <row r="6" spans="1:14" ht="19.149999999999999" customHeight="1" thickBot="1">
      <c r="A6" s="40">
        <v>2</v>
      </c>
      <c r="B6" s="40" t="s">
        <v>36</v>
      </c>
      <c r="C6" s="4" t="s">
        <v>20</v>
      </c>
      <c r="D6" s="4" t="s">
        <v>19</v>
      </c>
      <c r="E6" s="4">
        <v>2014</v>
      </c>
      <c r="F6" s="4">
        <v>2021</v>
      </c>
      <c r="G6" s="4" t="s">
        <v>31</v>
      </c>
      <c r="H6" s="42">
        <f t="shared" ref="H6:H31" si="0">F6+5</f>
        <v>2026</v>
      </c>
      <c r="I6" s="63">
        <v>44302</v>
      </c>
      <c r="J6" s="83" t="s">
        <v>37</v>
      </c>
      <c r="K6" s="5"/>
      <c r="L6" s="104"/>
      <c r="M6" s="44"/>
    </row>
    <row r="7" spans="1:14" ht="19.149999999999999" customHeight="1" thickBot="1">
      <c r="A7" s="40">
        <v>3</v>
      </c>
      <c r="B7" s="40" t="s">
        <v>38</v>
      </c>
      <c r="C7" s="4" t="s">
        <v>20</v>
      </c>
      <c r="D7" s="4" t="s">
        <v>19</v>
      </c>
      <c r="E7" s="4">
        <v>2017</v>
      </c>
      <c r="F7" s="4">
        <v>2023</v>
      </c>
      <c r="G7" s="4" t="s">
        <v>31</v>
      </c>
      <c r="H7" s="62">
        <f t="shared" si="0"/>
        <v>2028</v>
      </c>
      <c r="I7" s="63">
        <v>44942</v>
      </c>
      <c r="J7" s="83" t="s">
        <v>201</v>
      </c>
      <c r="K7" s="103"/>
      <c r="L7" s="5"/>
      <c r="M7" s="16"/>
    </row>
    <row r="8" spans="1:14" ht="19.149999999999999" customHeight="1" thickBot="1">
      <c r="A8" s="40">
        <v>4</v>
      </c>
      <c r="B8" s="38" t="s">
        <v>40</v>
      </c>
      <c r="C8" s="39" t="s">
        <v>20</v>
      </c>
      <c r="D8" s="39" t="s">
        <v>41</v>
      </c>
      <c r="E8" s="39">
        <v>2016</v>
      </c>
      <c r="F8" s="39">
        <v>2020</v>
      </c>
      <c r="G8" s="39" t="s">
        <v>31</v>
      </c>
      <c r="H8" s="62">
        <f t="shared" si="0"/>
        <v>2025</v>
      </c>
      <c r="I8" s="64">
        <v>44000</v>
      </c>
      <c r="J8" s="84" t="s">
        <v>42</v>
      </c>
      <c r="K8" s="2"/>
      <c r="L8" s="2"/>
      <c r="M8" s="9"/>
    </row>
    <row r="9" spans="1:14" ht="19.149999999999999" customHeight="1" thickBot="1">
      <c r="A9" s="40">
        <v>5</v>
      </c>
      <c r="B9" s="38" t="s">
        <v>43</v>
      </c>
      <c r="C9" s="39" t="s">
        <v>20</v>
      </c>
      <c r="D9" s="39" t="s">
        <v>19</v>
      </c>
      <c r="E9" s="39">
        <v>2002</v>
      </c>
      <c r="F9" s="39">
        <v>2019</v>
      </c>
      <c r="G9" s="39" t="s">
        <v>25</v>
      </c>
      <c r="H9" s="42">
        <f t="shared" si="0"/>
        <v>2024</v>
      </c>
      <c r="I9" s="74">
        <v>43572</v>
      </c>
      <c r="J9" s="85" t="s">
        <v>145</v>
      </c>
      <c r="K9" s="2"/>
      <c r="L9" s="2"/>
      <c r="M9" s="9"/>
    </row>
    <row r="10" spans="1:14" ht="19.149999999999999" customHeight="1" thickBot="1">
      <c r="A10" s="40">
        <v>6</v>
      </c>
      <c r="B10" s="38" t="s">
        <v>198</v>
      </c>
      <c r="C10" s="39" t="s">
        <v>20</v>
      </c>
      <c r="D10" s="39" t="s">
        <v>19</v>
      </c>
      <c r="E10" s="39">
        <v>1997</v>
      </c>
      <c r="F10" s="39">
        <v>2023</v>
      </c>
      <c r="G10" s="39" t="s">
        <v>25</v>
      </c>
      <c r="H10" s="42">
        <f t="shared" ref="H10" si="1">F10+5</f>
        <v>2028</v>
      </c>
      <c r="I10" s="136">
        <v>43238</v>
      </c>
      <c r="J10" s="137" t="s">
        <v>199</v>
      </c>
      <c r="K10" s="2"/>
      <c r="L10" s="9"/>
      <c r="M10" s="11"/>
    </row>
    <row r="11" spans="1:14" ht="18.600000000000001" customHeight="1" thickBot="1">
      <c r="A11" s="40">
        <v>7</v>
      </c>
      <c r="B11" s="38" t="s">
        <v>44</v>
      </c>
      <c r="C11" s="39" t="s">
        <v>20</v>
      </c>
      <c r="D11" s="39" t="s">
        <v>19</v>
      </c>
      <c r="E11" s="39">
        <v>2005</v>
      </c>
      <c r="F11" s="39">
        <v>2020</v>
      </c>
      <c r="G11" s="39" t="s">
        <v>31</v>
      </c>
      <c r="H11" s="42">
        <f t="shared" si="0"/>
        <v>2025</v>
      </c>
      <c r="I11" s="58">
        <v>43945</v>
      </c>
      <c r="J11" s="56" t="s">
        <v>146</v>
      </c>
      <c r="K11" s="2"/>
      <c r="L11" s="9"/>
      <c r="M11" s="2"/>
    </row>
    <row r="12" spans="1:14" ht="18.600000000000001" customHeight="1" thickBot="1">
      <c r="A12" s="40">
        <v>8</v>
      </c>
      <c r="B12" s="38" t="s">
        <v>144</v>
      </c>
      <c r="C12" s="39" t="s">
        <v>20</v>
      </c>
      <c r="D12" s="39" t="s">
        <v>41</v>
      </c>
      <c r="E12" s="39">
        <v>2021</v>
      </c>
      <c r="F12" s="39"/>
      <c r="G12" s="39" t="s">
        <v>51</v>
      </c>
      <c r="H12" s="42">
        <f t="shared" si="0"/>
        <v>5</v>
      </c>
      <c r="I12" s="58"/>
      <c r="J12" s="56"/>
      <c r="K12" s="2"/>
      <c r="L12" s="9"/>
      <c r="M12" s="2"/>
    </row>
    <row r="13" spans="1:14" ht="18.600000000000001" customHeight="1" thickBot="1">
      <c r="A13" s="40">
        <v>9</v>
      </c>
      <c r="B13" s="38" t="s">
        <v>45</v>
      </c>
      <c r="C13" s="39" t="s">
        <v>20</v>
      </c>
      <c r="D13" s="39" t="s">
        <v>19</v>
      </c>
      <c r="E13" s="39">
        <v>2003</v>
      </c>
      <c r="F13" s="39">
        <v>2023</v>
      </c>
      <c r="G13" s="39" t="s">
        <v>31</v>
      </c>
      <c r="H13" s="42">
        <f t="shared" si="0"/>
        <v>2028</v>
      </c>
      <c r="I13" s="138">
        <v>43202</v>
      </c>
      <c r="J13" s="139" t="s">
        <v>141</v>
      </c>
      <c r="K13" s="2"/>
      <c r="L13" s="9"/>
      <c r="M13" s="2"/>
    </row>
    <row r="14" spans="1:14" ht="18.600000000000001" customHeight="1" thickBot="1">
      <c r="A14" s="40">
        <v>10</v>
      </c>
      <c r="B14" s="38" t="s">
        <v>46</v>
      </c>
      <c r="C14" s="39" t="s">
        <v>20</v>
      </c>
      <c r="D14" s="39" t="s">
        <v>19</v>
      </c>
      <c r="E14" s="39">
        <v>2007</v>
      </c>
      <c r="F14" s="39">
        <v>2023</v>
      </c>
      <c r="G14" s="39" t="s">
        <v>31</v>
      </c>
      <c r="H14" s="42">
        <f t="shared" si="0"/>
        <v>2028</v>
      </c>
      <c r="I14" s="63">
        <v>44942</v>
      </c>
      <c r="J14" s="83" t="s">
        <v>201</v>
      </c>
      <c r="K14" s="2"/>
      <c r="L14" s="9" t="s">
        <v>39</v>
      </c>
      <c r="M14" s="2"/>
    </row>
    <row r="15" spans="1:14" ht="18.600000000000001" customHeight="1" thickBot="1">
      <c r="A15" s="40">
        <v>11</v>
      </c>
      <c r="B15" s="65" t="s">
        <v>47</v>
      </c>
      <c r="C15" s="66" t="s">
        <v>20</v>
      </c>
      <c r="D15" s="66" t="s">
        <v>19</v>
      </c>
      <c r="E15" s="66">
        <v>2005</v>
      </c>
      <c r="F15" s="66">
        <v>2020</v>
      </c>
      <c r="G15" s="4" t="s">
        <v>21</v>
      </c>
      <c r="H15" s="67">
        <f t="shared" si="0"/>
        <v>2025</v>
      </c>
      <c r="I15" s="55">
        <v>44123</v>
      </c>
      <c r="J15" s="81"/>
      <c r="K15" s="68"/>
      <c r="L15" s="69"/>
      <c r="M15" s="68"/>
    </row>
    <row r="16" spans="1:14" ht="18.600000000000001" customHeight="1" thickBot="1">
      <c r="A16" s="40">
        <v>12</v>
      </c>
      <c r="B16" s="40" t="s">
        <v>142</v>
      </c>
      <c r="C16" s="4" t="s">
        <v>20</v>
      </c>
      <c r="D16" s="4" t="s">
        <v>19</v>
      </c>
      <c r="E16" s="4">
        <v>2019</v>
      </c>
      <c r="F16" s="4">
        <v>2022</v>
      </c>
      <c r="G16" s="39" t="s">
        <v>31</v>
      </c>
      <c r="H16" s="67">
        <f t="shared" si="0"/>
        <v>2027</v>
      </c>
      <c r="I16" s="55">
        <v>44585</v>
      </c>
      <c r="J16" s="56" t="s">
        <v>173</v>
      </c>
      <c r="K16" s="86"/>
      <c r="L16" s="11"/>
      <c r="M16" s="44" t="s">
        <v>174</v>
      </c>
    </row>
    <row r="17" spans="1:13" ht="18.600000000000001" customHeight="1" thickBot="1">
      <c r="A17" s="40">
        <v>13</v>
      </c>
      <c r="B17" s="38" t="s">
        <v>48</v>
      </c>
      <c r="C17" s="39" t="s">
        <v>20</v>
      </c>
      <c r="D17" s="39" t="s">
        <v>19</v>
      </c>
      <c r="E17" s="39">
        <v>2017</v>
      </c>
      <c r="F17" s="39">
        <v>2020</v>
      </c>
      <c r="G17" s="39" t="s">
        <v>31</v>
      </c>
      <c r="H17" s="70">
        <f>F17+5</f>
        <v>2025</v>
      </c>
      <c r="I17" s="55">
        <v>44154</v>
      </c>
      <c r="J17" s="56" t="s">
        <v>49</v>
      </c>
      <c r="K17" s="2"/>
      <c r="L17" s="9"/>
      <c r="M17" s="2"/>
    </row>
    <row r="18" spans="1:13" ht="18.600000000000001" customHeight="1" thickBot="1">
      <c r="A18" s="40">
        <v>14</v>
      </c>
      <c r="B18" s="38" t="s">
        <v>147</v>
      </c>
      <c r="C18" s="39" t="s">
        <v>20</v>
      </c>
      <c r="D18" s="39" t="s">
        <v>19</v>
      </c>
      <c r="E18" s="39">
        <v>2021</v>
      </c>
      <c r="F18" s="39"/>
      <c r="G18" s="4" t="s">
        <v>51</v>
      </c>
      <c r="H18" s="70">
        <f>F18+5</f>
        <v>5</v>
      </c>
      <c r="I18" s="58"/>
      <c r="J18" s="56"/>
      <c r="K18" s="2"/>
      <c r="L18" s="9"/>
      <c r="M18" s="2"/>
    </row>
    <row r="19" spans="1:13" ht="18.600000000000001" customHeight="1" thickBot="1">
      <c r="A19" s="40">
        <v>15</v>
      </c>
      <c r="B19" s="38" t="s">
        <v>50</v>
      </c>
      <c r="C19" s="39" t="s">
        <v>20</v>
      </c>
      <c r="D19" s="39" t="s">
        <v>19</v>
      </c>
      <c r="E19" s="39">
        <v>2005</v>
      </c>
      <c r="F19" s="39">
        <v>2023</v>
      </c>
      <c r="G19" s="39" t="s">
        <v>31</v>
      </c>
      <c r="H19" s="42">
        <f>F19+5</f>
        <v>2028</v>
      </c>
      <c r="I19" s="138">
        <v>43202</v>
      </c>
      <c r="J19" s="139" t="s">
        <v>141</v>
      </c>
      <c r="K19" s="2"/>
      <c r="L19" s="9"/>
      <c r="M19" s="2"/>
    </row>
    <row r="20" spans="1:13" ht="18.600000000000001" customHeight="1" thickBot="1">
      <c r="A20" s="40">
        <v>16</v>
      </c>
      <c r="B20" s="38" t="s">
        <v>52</v>
      </c>
      <c r="C20" s="39" t="s">
        <v>20</v>
      </c>
      <c r="D20" s="39" t="s">
        <v>41</v>
      </c>
      <c r="E20" s="39">
        <v>2015</v>
      </c>
      <c r="F20" s="39">
        <v>2020</v>
      </c>
      <c r="G20" s="39" t="s">
        <v>21</v>
      </c>
      <c r="H20" s="42">
        <f>F20+5</f>
        <v>2025</v>
      </c>
      <c r="I20" s="58">
        <v>44123</v>
      </c>
      <c r="J20" s="56"/>
      <c r="K20" s="2"/>
      <c r="L20" s="9"/>
      <c r="M20" s="2"/>
    </row>
    <row r="21" spans="1:13" ht="18.600000000000001" customHeight="1" thickBot="1">
      <c r="A21" s="40">
        <v>17</v>
      </c>
      <c r="B21" s="40" t="s">
        <v>53</v>
      </c>
      <c r="C21" s="4" t="s">
        <v>20</v>
      </c>
      <c r="D21" s="4" t="s">
        <v>19</v>
      </c>
      <c r="E21" s="4">
        <v>2013</v>
      </c>
      <c r="F21" s="4">
        <v>2021</v>
      </c>
      <c r="G21" s="4" t="s">
        <v>25</v>
      </c>
      <c r="H21" s="42">
        <f t="shared" si="0"/>
        <v>2026</v>
      </c>
      <c r="I21" s="55">
        <v>44302</v>
      </c>
      <c r="J21" s="81" t="s">
        <v>37</v>
      </c>
      <c r="K21" s="5"/>
      <c r="L21" s="5"/>
      <c r="M21" s="44"/>
    </row>
    <row r="22" spans="1:13" ht="18.600000000000001" customHeight="1" thickBot="1">
      <c r="A22" s="40">
        <v>18</v>
      </c>
      <c r="B22" s="38" t="s">
        <v>54</v>
      </c>
      <c r="C22" s="39" t="s">
        <v>20</v>
      </c>
      <c r="D22" s="39" t="s">
        <v>19</v>
      </c>
      <c r="E22" s="39">
        <v>2005</v>
      </c>
      <c r="F22" s="39">
        <v>2023</v>
      </c>
      <c r="G22" s="39" t="s">
        <v>25</v>
      </c>
      <c r="H22" s="42">
        <f t="shared" si="0"/>
        <v>2028</v>
      </c>
      <c r="I22" s="138">
        <v>43202</v>
      </c>
      <c r="J22" s="139" t="s">
        <v>141</v>
      </c>
      <c r="K22" s="2"/>
      <c r="L22" s="9"/>
      <c r="M22" s="9"/>
    </row>
    <row r="23" spans="1:13" ht="18.600000000000001" customHeight="1" thickBot="1">
      <c r="A23" s="40">
        <v>19</v>
      </c>
      <c r="B23" s="38" t="s">
        <v>55</v>
      </c>
      <c r="C23" s="39" t="s">
        <v>20</v>
      </c>
      <c r="D23" s="39" t="s">
        <v>41</v>
      </c>
      <c r="E23" s="39">
        <v>2007</v>
      </c>
      <c r="F23" s="39"/>
      <c r="G23" s="39" t="s">
        <v>51</v>
      </c>
      <c r="H23" s="42">
        <f t="shared" si="0"/>
        <v>5</v>
      </c>
      <c r="I23" s="54"/>
      <c r="J23" s="56"/>
      <c r="K23" s="9"/>
      <c r="L23" s="2"/>
      <c r="M23" s="2"/>
    </row>
    <row r="24" spans="1:13" ht="18.600000000000001" customHeight="1">
      <c r="A24" s="40">
        <v>20</v>
      </c>
      <c r="B24" s="38" t="s">
        <v>56</v>
      </c>
      <c r="C24" s="39" t="s">
        <v>20</v>
      </c>
      <c r="D24" s="39" t="s">
        <v>41</v>
      </c>
      <c r="E24" s="39">
        <v>2017</v>
      </c>
      <c r="F24" s="39">
        <v>2020</v>
      </c>
      <c r="G24" s="39" t="s">
        <v>21</v>
      </c>
      <c r="H24" s="42">
        <f t="shared" si="0"/>
        <v>2025</v>
      </c>
      <c r="I24" s="58">
        <v>44123</v>
      </c>
      <c r="J24" s="56"/>
      <c r="K24" s="2"/>
      <c r="L24" s="9"/>
      <c r="M24" s="2"/>
    </row>
    <row r="25" spans="1:13" ht="18.600000000000001" customHeight="1">
      <c r="A25" s="40">
        <v>21</v>
      </c>
      <c r="B25" s="38" t="s">
        <v>57</v>
      </c>
      <c r="C25" s="39" t="s">
        <v>20</v>
      </c>
      <c r="D25" s="39" t="s">
        <v>19</v>
      </c>
      <c r="E25" s="39">
        <v>2015</v>
      </c>
      <c r="F25" s="39">
        <v>2020</v>
      </c>
      <c r="G25" s="39" t="s">
        <v>25</v>
      </c>
      <c r="H25" s="42">
        <f t="shared" si="0"/>
        <v>2025</v>
      </c>
      <c r="I25" s="55">
        <v>44000</v>
      </c>
      <c r="J25" s="81" t="s">
        <v>42</v>
      </c>
      <c r="K25" s="2"/>
      <c r="L25" s="2"/>
      <c r="M25" s="9"/>
    </row>
    <row r="26" spans="1:13" ht="18.600000000000001" customHeight="1">
      <c r="A26" s="40">
        <v>22</v>
      </c>
      <c r="B26" s="38" t="s">
        <v>58</v>
      </c>
      <c r="C26" s="39" t="s">
        <v>20</v>
      </c>
      <c r="D26" s="39" t="s">
        <v>19</v>
      </c>
      <c r="E26" s="39">
        <v>2005</v>
      </c>
      <c r="F26" s="39">
        <v>2023</v>
      </c>
      <c r="G26" s="39" t="s">
        <v>31</v>
      </c>
      <c r="H26" s="42">
        <f t="shared" si="0"/>
        <v>2028</v>
      </c>
      <c r="I26" s="138">
        <v>43202</v>
      </c>
      <c r="J26" s="139" t="s">
        <v>141</v>
      </c>
      <c r="K26" s="2"/>
      <c r="L26" s="2"/>
      <c r="M26" s="9"/>
    </row>
    <row r="27" spans="1:13" ht="18.600000000000001" customHeight="1">
      <c r="A27" s="40">
        <v>23</v>
      </c>
      <c r="B27" s="38" t="s">
        <v>59</v>
      </c>
      <c r="C27" s="39" t="s">
        <v>20</v>
      </c>
      <c r="D27" s="39" t="s">
        <v>41</v>
      </c>
      <c r="E27" s="39">
        <v>2019</v>
      </c>
      <c r="F27" s="39"/>
      <c r="G27" s="39" t="s">
        <v>51</v>
      </c>
      <c r="H27" s="42">
        <f t="shared" si="0"/>
        <v>5</v>
      </c>
      <c r="I27" s="54"/>
      <c r="J27" s="56"/>
      <c r="K27" s="9"/>
      <c r="L27" s="9"/>
      <c r="M27" s="2"/>
    </row>
    <row r="28" spans="1:13" ht="18.600000000000001" customHeight="1">
      <c r="A28" s="40">
        <v>24</v>
      </c>
      <c r="B28" s="38" t="s">
        <v>60</v>
      </c>
      <c r="C28" s="39" t="s">
        <v>20</v>
      </c>
      <c r="D28" s="39" t="s">
        <v>19</v>
      </c>
      <c r="E28" s="39">
        <v>2008</v>
      </c>
      <c r="F28" s="39">
        <v>2021</v>
      </c>
      <c r="G28" s="39" t="s">
        <v>25</v>
      </c>
      <c r="H28" s="42">
        <f t="shared" si="0"/>
        <v>2026</v>
      </c>
      <c r="I28" s="55">
        <v>44302</v>
      </c>
      <c r="J28" s="81" t="s">
        <v>37</v>
      </c>
      <c r="K28" s="2"/>
      <c r="L28" s="2"/>
      <c r="M28" s="9"/>
    </row>
    <row r="29" spans="1:13" ht="18.600000000000001" customHeight="1">
      <c r="A29" s="40">
        <v>25</v>
      </c>
      <c r="B29" s="38" t="s">
        <v>61</v>
      </c>
      <c r="C29" s="39" t="s">
        <v>20</v>
      </c>
      <c r="D29" s="39" t="s">
        <v>19</v>
      </c>
      <c r="E29" s="39">
        <v>1982</v>
      </c>
      <c r="F29" s="39">
        <v>2021</v>
      </c>
      <c r="G29" s="39" t="s">
        <v>31</v>
      </c>
      <c r="H29" s="42">
        <f t="shared" si="0"/>
        <v>2026</v>
      </c>
      <c r="I29" s="55">
        <v>44302</v>
      </c>
      <c r="J29" s="81" t="s">
        <v>37</v>
      </c>
      <c r="K29" s="2"/>
      <c r="L29" s="9"/>
      <c r="M29" s="2"/>
    </row>
    <row r="30" spans="1:13" ht="18.600000000000001" customHeight="1" thickBot="1">
      <c r="A30" s="40">
        <v>26</v>
      </c>
      <c r="B30" s="38" t="s">
        <v>62</v>
      </c>
      <c r="C30" s="39" t="s">
        <v>20</v>
      </c>
      <c r="D30" s="39" t="s">
        <v>19</v>
      </c>
      <c r="E30" s="39">
        <v>1994</v>
      </c>
      <c r="F30" s="39">
        <v>2020</v>
      </c>
      <c r="G30" s="39" t="s">
        <v>31</v>
      </c>
      <c r="H30" s="42">
        <f t="shared" si="0"/>
        <v>2025</v>
      </c>
      <c r="I30" s="58">
        <v>44154</v>
      </c>
      <c r="J30" s="56" t="s">
        <v>49</v>
      </c>
      <c r="K30" s="2"/>
      <c r="L30" s="9"/>
      <c r="M30" s="2"/>
    </row>
    <row r="31" spans="1:13" ht="18.600000000000001" customHeight="1" thickBot="1">
      <c r="A31" s="40">
        <v>27</v>
      </c>
      <c r="B31" s="38" t="s">
        <v>63</v>
      </c>
      <c r="C31" s="39" t="s">
        <v>20</v>
      </c>
      <c r="D31" s="39" t="s">
        <v>19</v>
      </c>
      <c r="E31" s="39">
        <v>1987</v>
      </c>
      <c r="F31" s="39"/>
      <c r="G31" s="39" t="s">
        <v>51</v>
      </c>
      <c r="H31" s="42">
        <f t="shared" si="0"/>
        <v>5</v>
      </c>
      <c r="I31" s="58"/>
      <c r="J31" s="56"/>
      <c r="K31" s="2"/>
      <c r="L31" s="9"/>
      <c r="M31" s="2"/>
    </row>
    <row r="32" spans="1:13" ht="18.600000000000001" customHeight="1" thickBot="1">
      <c r="A32" s="40">
        <v>28</v>
      </c>
      <c r="B32" s="38" t="s">
        <v>191</v>
      </c>
      <c r="C32" s="39" t="s">
        <v>20</v>
      </c>
      <c r="D32" s="39" t="s">
        <v>19</v>
      </c>
      <c r="E32" s="39">
        <v>2021</v>
      </c>
      <c r="F32" s="39"/>
      <c r="G32" s="39" t="s">
        <v>51</v>
      </c>
      <c r="H32" s="42">
        <f t="shared" ref="H32" si="2">F32+5</f>
        <v>5</v>
      </c>
      <c r="I32" s="58"/>
      <c r="J32" s="56"/>
      <c r="K32" s="2"/>
      <c r="L32" s="9"/>
      <c r="M32" s="2"/>
    </row>
    <row r="33" spans="1:13" ht="18.600000000000001" customHeight="1" thickBot="1">
      <c r="A33" s="40">
        <v>29</v>
      </c>
      <c r="B33" s="38" t="s">
        <v>64</v>
      </c>
      <c r="C33" s="39" t="s">
        <v>20</v>
      </c>
      <c r="D33" s="39" t="s">
        <v>41</v>
      </c>
      <c r="E33" s="39">
        <v>1990</v>
      </c>
      <c r="F33" s="39">
        <v>2022</v>
      </c>
      <c r="G33" s="39" t="s">
        <v>25</v>
      </c>
      <c r="H33" s="42">
        <f>F33+5</f>
        <v>2027</v>
      </c>
      <c r="I33" s="89">
        <v>44663</v>
      </c>
      <c r="J33" s="15" t="s">
        <v>178</v>
      </c>
      <c r="K33" s="2"/>
      <c r="L33" s="9"/>
      <c r="M33" s="2"/>
    </row>
    <row r="34" spans="1:13" ht="18.600000000000001" customHeight="1" thickBot="1">
      <c r="A34" s="40">
        <v>30</v>
      </c>
      <c r="B34" s="24" t="s">
        <v>165</v>
      </c>
      <c r="C34" s="39" t="s">
        <v>20</v>
      </c>
      <c r="D34" s="49" t="s">
        <v>41</v>
      </c>
      <c r="E34" s="49">
        <v>2021</v>
      </c>
      <c r="F34" s="49"/>
      <c r="G34" s="49" t="s">
        <v>51</v>
      </c>
      <c r="H34" s="30">
        <f>F34+5</f>
        <v>5</v>
      </c>
      <c r="I34" s="101"/>
      <c r="J34" s="14"/>
      <c r="K34" s="44"/>
      <c r="L34" s="11"/>
      <c r="M34" s="5"/>
    </row>
    <row r="35" spans="1:13" ht="16.5" thickBot="1">
      <c r="C35" s="95" t="s">
        <v>19</v>
      </c>
      <c r="D35" s="45">
        <f>COUNTIF(D5:D33,"высшее")</f>
        <v>22</v>
      </c>
      <c r="F35" s="96" t="s">
        <v>161</v>
      </c>
      <c r="G35" s="45">
        <f>COUNTIF(G5:G33,"IКК")</f>
        <v>13</v>
      </c>
    </row>
    <row r="36" spans="1:13" ht="16.5" thickBot="1">
      <c r="C36" s="95" t="s">
        <v>195</v>
      </c>
      <c r="D36" s="45">
        <f>COUNTIF(D5:D33,"ср-проф.")</f>
        <v>7</v>
      </c>
      <c r="F36" s="96" t="s">
        <v>25</v>
      </c>
      <c r="G36" s="45">
        <f>COUNTIF(G5:$G$33,"ВКК")</f>
        <v>7</v>
      </c>
    </row>
    <row r="37" spans="1:13" ht="15.75" thickBot="1">
      <c r="F37" s="96" t="s">
        <v>51</v>
      </c>
      <c r="G37" s="45">
        <f>COUNTIF(G6:$G$33,"БК")</f>
        <v>6</v>
      </c>
    </row>
    <row r="38" spans="1:13" ht="15.75" thickBot="1">
      <c r="F38" s="96" t="s">
        <v>21</v>
      </c>
      <c r="G38" s="45">
        <f>COUNTIF(G7:$G$33,"соот")</f>
        <v>3</v>
      </c>
    </row>
  </sheetData>
  <mergeCells count="11">
    <mergeCell ref="M3:M4"/>
    <mergeCell ref="L3:L4"/>
    <mergeCell ref="K3:K4"/>
    <mergeCell ref="H3:H4"/>
    <mergeCell ref="A3:A4"/>
    <mergeCell ref="B3:B4"/>
    <mergeCell ref="C3:C4"/>
    <mergeCell ref="D3:D4"/>
    <mergeCell ref="F3:F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topLeftCell="A2" workbookViewId="0">
      <selection activeCell="H8" sqref="H8"/>
    </sheetView>
  </sheetViews>
  <sheetFormatPr defaultRowHeight="15"/>
  <cols>
    <col min="1" max="1" width="4.5703125" customWidth="1"/>
    <col min="2" max="2" width="44.5703125" customWidth="1"/>
    <col min="4" max="4" width="14.42578125" customWidth="1"/>
    <col min="9" max="10" width="14.42578125" customWidth="1"/>
  </cols>
  <sheetData>
    <row r="1" spans="1:13" ht="18.75">
      <c r="D1" s="1" t="s">
        <v>32</v>
      </c>
      <c r="E1" s="6"/>
      <c r="F1" s="6"/>
    </row>
    <row r="2" spans="1:13" ht="18.75">
      <c r="D2" s="1" t="s">
        <v>65</v>
      </c>
      <c r="E2" s="6"/>
      <c r="F2" s="6"/>
    </row>
    <row r="3" spans="1:13" ht="36">
      <c r="A3" s="112" t="s">
        <v>2</v>
      </c>
      <c r="B3" s="112" t="s">
        <v>3</v>
      </c>
      <c r="C3" s="120" t="s">
        <v>4</v>
      </c>
      <c r="D3" s="120" t="s">
        <v>5</v>
      </c>
      <c r="E3" s="7" t="s">
        <v>6</v>
      </c>
      <c r="F3" s="114" t="s">
        <v>7</v>
      </c>
      <c r="G3" s="7" t="s">
        <v>8</v>
      </c>
      <c r="H3" s="105" t="s">
        <v>9</v>
      </c>
      <c r="I3" s="105" t="s">
        <v>10</v>
      </c>
      <c r="J3" s="105" t="s">
        <v>66</v>
      </c>
      <c r="K3" s="105" t="s">
        <v>12</v>
      </c>
      <c r="L3" s="105" t="s">
        <v>13</v>
      </c>
      <c r="M3" s="105" t="s">
        <v>14</v>
      </c>
    </row>
    <row r="4" spans="1:13" ht="24.75" thickBot="1">
      <c r="A4" s="113"/>
      <c r="B4" s="113"/>
      <c r="C4" s="121"/>
      <c r="D4" s="121"/>
      <c r="E4" s="8" t="s">
        <v>15</v>
      </c>
      <c r="F4" s="115"/>
      <c r="G4" s="8" t="s">
        <v>16</v>
      </c>
      <c r="H4" s="105"/>
      <c r="I4" s="105"/>
      <c r="J4" s="105"/>
      <c r="K4" s="105"/>
      <c r="L4" s="105"/>
      <c r="M4" s="105"/>
    </row>
    <row r="5" spans="1:13" ht="17.45" customHeight="1" thickBot="1">
      <c r="A5" s="40">
        <v>1</v>
      </c>
      <c r="B5" s="40" t="s">
        <v>67</v>
      </c>
      <c r="C5" s="41" t="s">
        <v>20</v>
      </c>
      <c r="D5" s="41" t="s">
        <v>19</v>
      </c>
      <c r="E5" s="41">
        <v>1997</v>
      </c>
      <c r="F5" s="41">
        <v>2019</v>
      </c>
      <c r="G5" s="41" t="s">
        <v>31</v>
      </c>
      <c r="H5" s="42">
        <f>F5+5</f>
        <v>2024</v>
      </c>
      <c r="I5" s="75">
        <v>43607</v>
      </c>
      <c r="J5" s="53" t="s">
        <v>148</v>
      </c>
      <c r="K5" s="13"/>
      <c r="L5" s="43"/>
      <c r="M5" s="13"/>
    </row>
    <row r="6" spans="1:13" ht="17.45" customHeight="1" thickBot="1">
      <c r="A6" s="40">
        <v>2</v>
      </c>
      <c r="B6" s="59" t="s">
        <v>68</v>
      </c>
      <c r="C6" s="39" t="s">
        <v>20</v>
      </c>
      <c r="D6" s="39" t="s">
        <v>19</v>
      </c>
      <c r="E6" s="39">
        <v>2000</v>
      </c>
      <c r="F6" s="39">
        <v>2019</v>
      </c>
      <c r="G6" s="39" t="s">
        <v>25</v>
      </c>
      <c r="H6" s="42">
        <f t="shared" ref="H6:H14" si="0">F6+5</f>
        <v>2024</v>
      </c>
      <c r="I6" s="55">
        <v>43783</v>
      </c>
      <c r="J6" s="53" t="s">
        <v>149</v>
      </c>
      <c r="K6" s="14"/>
      <c r="L6" s="14"/>
      <c r="M6" s="44"/>
    </row>
    <row r="7" spans="1:13" ht="17.45" customHeight="1" thickBot="1">
      <c r="A7" s="40">
        <v>3</v>
      </c>
      <c r="B7" s="59" t="s">
        <v>69</v>
      </c>
      <c r="C7" s="39" t="s">
        <v>20</v>
      </c>
      <c r="D7" s="39" t="s">
        <v>19</v>
      </c>
      <c r="E7" s="39">
        <v>2004</v>
      </c>
      <c r="F7" s="39">
        <v>2016</v>
      </c>
      <c r="G7" s="39" t="s">
        <v>31</v>
      </c>
      <c r="H7" s="42">
        <f t="shared" si="0"/>
        <v>2021</v>
      </c>
      <c r="I7" s="55">
        <v>42383</v>
      </c>
      <c r="J7" s="53" t="s">
        <v>150</v>
      </c>
      <c r="K7" s="14"/>
      <c r="L7" s="44"/>
      <c r="M7" s="14"/>
    </row>
    <row r="8" spans="1:13" ht="17.45" customHeight="1" thickBot="1">
      <c r="A8" s="40">
        <v>4</v>
      </c>
      <c r="B8" s="59" t="s">
        <v>70</v>
      </c>
      <c r="C8" s="39" t="s">
        <v>20</v>
      </c>
      <c r="D8" s="39" t="s">
        <v>19</v>
      </c>
      <c r="E8" s="39">
        <v>1980</v>
      </c>
      <c r="F8" s="39">
        <v>2018</v>
      </c>
      <c r="G8" s="39" t="s">
        <v>31</v>
      </c>
      <c r="H8" s="42">
        <f t="shared" si="0"/>
        <v>2023</v>
      </c>
      <c r="I8" s="54"/>
      <c r="J8" s="54"/>
      <c r="K8" s="15"/>
      <c r="L8" s="9"/>
      <c r="M8" s="15"/>
    </row>
    <row r="9" spans="1:13" ht="17.45" customHeight="1" thickBot="1">
      <c r="A9" s="40">
        <v>5</v>
      </c>
      <c r="B9" s="59" t="s">
        <v>71</v>
      </c>
      <c r="C9" s="39" t="s">
        <v>20</v>
      </c>
      <c r="D9" s="39" t="s">
        <v>19</v>
      </c>
      <c r="E9" s="39">
        <v>1982</v>
      </c>
      <c r="F9" s="39">
        <v>2020</v>
      </c>
      <c r="G9" s="39" t="s">
        <v>31</v>
      </c>
      <c r="H9" s="42">
        <f t="shared" si="0"/>
        <v>2025</v>
      </c>
      <c r="I9" s="58">
        <v>43972</v>
      </c>
      <c r="J9" s="54" t="s">
        <v>72</v>
      </c>
      <c r="K9" s="15"/>
      <c r="L9" s="9"/>
      <c r="M9" s="15"/>
    </row>
    <row r="10" spans="1:13" ht="17.45" customHeight="1" thickBot="1">
      <c r="A10" s="40">
        <v>6</v>
      </c>
      <c r="B10" s="59" t="s">
        <v>73</v>
      </c>
      <c r="C10" s="39" t="s">
        <v>20</v>
      </c>
      <c r="D10" s="39" t="s">
        <v>19</v>
      </c>
      <c r="E10" s="39">
        <v>2007</v>
      </c>
      <c r="F10" s="39">
        <v>2019</v>
      </c>
      <c r="G10" s="39" t="s">
        <v>25</v>
      </c>
      <c r="H10" s="42">
        <f t="shared" si="0"/>
        <v>2024</v>
      </c>
      <c r="I10" s="58">
        <v>43572</v>
      </c>
      <c r="J10" s="54" t="s">
        <v>151</v>
      </c>
      <c r="K10" s="15"/>
      <c r="L10" s="15"/>
      <c r="M10" s="9"/>
    </row>
    <row r="11" spans="1:13" ht="17.45" customHeight="1" thickBot="1">
      <c r="A11" s="40">
        <v>7</v>
      </c>
      <c r="B11" s="59" t="s">
        <v>74</v>
      </c>
      <c r="C11" s="39" t="s">
        <v>20</v>
      </c>
      <c r="D11" s="39" t="s">
        <v>19</v>
      </c>
      <c r="E11" s="39">
        <v>2017</v>
      </c>
      <c r="F11" s="39">
        <v>2019</v>
      </c>
      <c r="G11" s="39" t="s">
        <v>21</v>
      </c>
      <c r="H11" s="42">
        <f t="shared" si="0"/>
        <v>2024</v>
      </c>
      <c r="I11" s="58">
        <v>43818</v>
      </c>
      <c r="J11" s="54"/>
      <c r="K11" s="15"/>
      <c r="L11" s="9"/>
      <c r="M11" s="15"/>
    </row>
    <row r="12" spans="1:13" ht="17.45" customHeight="1" thickBot="1">
      <c r="A12" s="40">
        <v>8</v>
      </c>
      <c r="B12" s="38" t="s">
        <v>75</v>
      </c>
      <c r="C12" s="39" t="s">
        <v>20</v>
      </c>
      <c r="D12" s="39" t="s">
        <v>19</v>
      </c>
      <c r="E12" s="39">
        <v>1985</v>
      </c>
      <c r="F12" s="39">
        <v>2016</v>
      </c>
      <c r="G12" s="39" t="s">
        <v>31</v>
      </c>
      <c r="H12" s="42">
        <f t="shared" si="0"/>
        <v>2021</v>
      </c>
      <c r="I12" s="54"/>
      <c r="J12" s="54"/>
      <c r="K12" s="15"/>
      <c r="L12" s="9"/>
      <c r="M12" s="15"/>
    </row>
    <row r="13" spans="1:13" ht="17.45" customHeight="1" thickBot="1">
      <c r="A13" s="40">
        <v>9</v>
      </c>
      <c r="B13" s="38" t="s">
        <v>76</v>
      </c>
      <c r="C13" s="39" t="s">
        <v>20</v>
      </c>
      <c r="D13" s="39" t="s">
        <v>19</v>
      </c>
      <c r="E13" s="39">
        <v>1972</v>
      </c>
      <c r="F13" s="39">
        <v>2020</v>
      </c>
      <c r="G13" s="39" t="s">
        <v>21</v>
      </c>
      <c r="H13" s="42">
        <f t="shared" si="0"/>
        <v>2025</v>
      </c>
      <c r="I13" s="54"/>
      <c r="J13" s="54"/>
      <c r="K13" s="9"/>
      <c r="L13" s="15"/>
      <c r="M13" s="15"/>
    </row>
    <row r="14" spans="1:13" ht="17.45" customHeight="1" thickBot="1">
      <c r="A14" s="40">
        <v>10</v>
      </c>
      <c r="B14" s="38" t="s">
        <v>192</v>
      </c>
      <c r="C14" s="39" t="s">
        <v>20</v>
      </c>
      <c r="D14" s="39" t="s">
        <v>19</v>
      </c>
      <c r="E14" s="39">
        <v>1997</v>
      </c>
      <c r="F14" s="11"/>
      <c r="G14" s="102" t="s">
        <v>51</v>
      </c>
      <c r="H14" s="42">
        <f t="shared" si="0"/>
        <v>5</v>
      </c>
      <c r="I14" s="54"/>
      <c r="J14" s="54"/>
      <c r="K14" s="9"/>
      <c r="L14" s="11"/>
      <c r="M14" s="15"/>
    </row>
    <row r="15" spans="1:13" ht="17.45" customHeight="1" thickBot="1">
      <c r="A15" s="40">
        <v>11</v>
      </c>
      <c r="B15" s="38" t="s">
        <v>77</v>
      </c>
      <c r="C15" s="39" t="s">
        <v>20</v>
      </c>
      <c r="D15" s="39" t="s">
        <v>19</v>
      </c>
      <c r="E15" s="39">
        <v>2000</v>
      </c>
      <c r="F15" s="39">
        <v>2017</v>
      </c>
      <c r="G15" s="39" t="s">
        <v>21</v>
      </c>
      <c r="H15" s="70">
        <f>F15+5</f>
        <v>2022</v>
      </c>
      <c r="I15" s="54"/>
      <c r="J15" s="54"/>
      <c r="K15" s="9"/>
      <c r="L15" s="14"/>
      <c r="M15" s="15"/>
    </row>
    <row r="16" spans="1:13" ht="17.45" customHeight="1" thickBot="1">
      <c r="A16" s="40">
        <v>12</v>
      </c>
      <c r="B16" s="38"/>
      <c r="C16" s="39"/>
      <c r="D16" s="39"/>
      <c r="E16" s="39"/>
      <c r="F16" s="39"/>
      <c r="G16" s="39"/>
      <c r="H16" s="42">
        <f t="shared" ref="H16:H19" si="1">F16+5</f>
        <v>5</v>
      </c>
      <c r="I16" s="54"/>
      <c r="J16" s="54"/>
      <c r="K16" s="15"/>
      <c r="L16" s="15"/>
      <c r="M16" s="15"/>
    </row>
    <row r="17" spans="1:13" ht="17.45" customHeight="1" thickBot="1">
      <c r="A17" s="40">
        <v>13</v>
      </c>
      <c r="B17" s="38"/>
      <c r="C17" s="39"/>
      <c r="D17" s="39"/>
      <c r="E17" s="39"/>
      <c r="F17" s="39"/>
      <c r="G17" s="39"/>
      <c r="H17" s="42">
        <f t="shared" si="1"/>
        <v>5</v>
      </c>
      <c r="I17" s="54"/>
      <c r="J17" s="54"/>
      <c r="K17" s="15"/>
      <c r="L17" s="15"/>
      <c r="M17" s="15"/>
    </row>
    <row r="18" spans="1:13" ht="17.45" customHeight="1" thickBot="1">
      <c r="A18" s="40">
        <v>14</v>
      </c>
      <c r="B18" s="38"/>
      <c r="C18" s="39"/>
      <c r="D18" s="39"/>
      <c r="E18" s="39"/>
      <c r="F18" s="39"/>
      <c r="G18" s="39"/>
      <c r="H18" s="42">
        <f t="shared" si="1"/>
        <v>5</v>
      </c>
      <c r="I18" s="54"/>
      <c r="J18" s="54"/>
      <c r="K18" s="15"/>
      <c r="L18" s="15"/>
      <c r="M18" s="15"/>
    </row>
    <row r="19" spans="1:13" ht="17.45" customHeight="1" thickBot="1">
      <c r="A19" s="40">
        <v>15</v>
      </c>
      <c r="B19" s="38"/>
      <c r="C19" s="39"/>
      <c r="D19" s="39"/>
      <c r="E19" s="39"/>
      <c r="F19" s="39"/>
      <c r="G19" s="39"/>
      <c r="H19" s="42">
        <f t="shared" si="1"/>
        <v>5</v>
      </c>
      <c r="I19" s="54"/>
      <c r="J19" s="54"/>
      <c r="K19" s="15"/>
      <c r="L19" s="15"/>
      <c r="M19" s="15"/>
    </row>
    <row r="20" spans="1:13" ht="16.5" thickBot="1">
      <c r="C20" s="95" t="s">
        <v>19</v>
      </c>
      <c r="D20" s="45">
        <f>COUNTIF(D5:D19,"высшее")</f>
        <v>11</v>
      </c>
      <c r="E20" s="6"/>
      <c r="F20" s="96" t="s">
        <v>161</v>
      </c>
      <c r="G20" s="45">
        <f>COUNTIF($G$5:$G$19,"IКК")</f>
        <v>5</v>
      </c>
    </row>
    <row r="21" spans="1:13" ht="16.5" thickBot="1">
      <c r="C21" s="95" t="s">
        <v>195</v>
      </c>
      <c r="D21" s="45">
        <f>COUNTIF(D5:D19,"ср-проф.")</f>
        <v>0</v>
      </c>
      <c r="E21" s="6"/>
      <c r="F21" s="96" t="s">
        <v>25</v>
      </c>
      <c r="G21" s="45">
        <f>COUNTIF($G$5:$G$19,"ВКК")</f>
        <v>2</v>
      </c>
    </row>
    <row r="22" spans="1:13" ht="15.75" thickBot="1">
      <c r="E22" s="6"/>
      <c r="F22" s="96" t="s">
        <v>51</v>
      </c>
      <c r="G22" s="45">
        <f>COUNTIF($G$5:$G$19,"БК")</f>
        <v>1</v>
      </c>
    </row>
    <row r="23" spans="1:13" ht="15.75" thickBot="1">
      <c r="E23" s="6"/>
      <c r="F23" s="96" t="s">
        <v>21</v>
      </c>
      <c r="G23" s="45">
        <f>COUNTIF($G$5:$G$19,"соот")</f>
        <v>3</v>
      </c>
    </row>
    <row r="24" spans="1:13">
      <c r="E24" s="6"/>
      <c r="F24" s="6"/>
    </row>
  </sheetData>
  <mergeCells count="11">
    <mergeCell ref="K3:K4"/>
    <mergeCell ref="L3:L4"/>
    <mergeCell ref="M3:M4"/>
    <mergeCell ref="A3:A4"/>
    <mergeCell ref="B3:B4"/>
    <mergeCell ref="C3:C4"/>
    <mergeCell ref="D3:D4"/>
    <mergeCell ref="F3:F4"/>
    <mergeCell ref="H3:H4"/>
    <mergeCell ref="I3:I4"/>
    <mergeCell ref="J3:J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3"/>
  <sheetViews>
    <sheetView topLeftCell="A4" workbookViewId="0">
      <selection activeCell="H7" sqref="H7"/>
    </sheetView>
  </sheetViews>
  <sheetFormatPr defaultRowHeight="15"/>
  <cols>
    <col min="1" max="1" width="4.7109375" customWidth="1"/>
    <col min="2" max="2" width="38.28515625" customWidth="1"/>
    <col min="3" max="3" width="10.7109375" customWidth="1"/>
    <col min="4" max="4" width="13.85546875" customWidth="1"/>
    <col min="8" max="8" width="10.5703125" customWidth="1"/>
    <col min="9" max="10" width="14" customWidth="1"/>
  </cols>
  <sheetData>
    <row r="1" spans="1:14" ht="18.75">
      <c r="D1" s="1" t="s">
        <v>32</v>
      </c>
      <c r="E1" s="6"/>
      <c r="F1" s="6"/>
    </row>
    <row r="2" spans="1:14" ht="19.5" thickBot="1">
      <c r="D2" s="1" t="s">
        <v>78</v>
      </c>
      <c r="E2" s="6"/>
      <c r="F2" s="6"/>
    </row>
    <row r="3" spans="1:14" ht="60.75" customHeight="1" thickBot="1">
      <c r="A3" s="112" t="s">
        <v>2</v>
      </c>
      <c r="B3" s="112" t="s">
        <v>3</v>
      </c>
      <c r="C3" s="120" t="s">
        <v>4</v>
      </c>
      <c r="D3" s="120" t="s">
        <v>5</v>
      </c>
      <c r="E3" s="122" t="s">
        <v>169</v>
      </c>
      <c r="F3" s="114" t="s">
        <v>7</v>
      </c>
      <c r="G3" s="122" t="s">
        <v>170</v>
      </c>
      <c r="H3" s="105" t="s">
        <v>9</v>
      </c>
      <c r="I3" s="105" t="s">
        <v>10</v>
      </c>
      <c r="J3" s="105" t="s">
        <v>11</v>
      </c>
      <c r="K3" s="105" t="s">
        <v>12</v>
      </c>
      <c r="L3" s="105" t="s">
        <v>13</v>
      </c>
      <c r="M3" s="105" t="s">
        <v>14</v>
      </c>
    </row>
    <row r="4" spans="1:14" ht="15.75" thickBot="1">
      <c r="A4" s="113"/>
      <c r="B4" s="113"/>
      <c r="C4" s="121"/>
      <c r="D4" s="121"/>
      <c r="E4" s="123"/>
      <c r="F4" s="115"/>
      <c r="G4" s="123"/>
      <c r="H4" s="105"/>
      <c r="I4" s="105"/>
      <c r="J4" s="105"/>
      <c r="K4" s="105"/>
      <c r="L4" s="105"/>
      <c r="M4" s="105"/>
    </row>
    <row r="5" spans="1:14" ht="20.45" customHeight="1" thickBot="1">
      <c r="A5" s="40">
        <v>1</v>
      </c>
      <c r="B5" s="59" t="s">
        <v>79</v>
      </c>
      <c r="C5" s="39" t="s">
        <v>20</v>
      </c>
      <c r="D5" s="39" t="s">
        <v>19</v>
      </c>
      <c r="E5" s="76">
        <v>2018</v>
      </c>
      <c r="F5" s="76">
        <v>2020</v>
      </c>
      <c r="G5" s="39" t="s">
        <v>31</v>
      </c>
      <c r="H5" s="42">
        <f>F5+5</f>
        <v>2025</v>
      </c>
      <c r="I5" s="77">
        <v>43972</v>
      </c>
      <c r="J5" s="87" t="s">
        <v>155</v>
      </c>
      <c r="K5" s="16"/>
      <c r="L5" s="3"/>
      <c r="M5" s="3"/>
    </row>
    <row r="6" spans="1:14" ht="20.45" customHeight="1" thickBot="1">
      <c r="A6" s="40">
        <v>2</v>
      </c>
      <c r="B6" s="59" t="s">
        <v>80</v>
      </c>
      <c r="C6" s="39" t="s">
        <v>20</v>
      </c>
      <c r="D6" s="39" t="s">
        <v>19</v>
      </c>
      <c r="E6" s="76">
        <v>1991</v>
      </c>
      <c r="F6" s="76">
        <v>2018</v>
      </c>
      <c r="G6" s="39" t="s">
        <v>25</v>
      </c>
      <c r="H6" s="42">
        <f>F5+5</f>
        <v>2025</v>
      </c>
      <c r="I6" s="58">
        <v>43236</v>
      </c>
      <c r="J6" s="56"/>
      <c r="K6" s="2"/>
      <c r="L6" s="2"/>
      <c r="M6" s="9">
        <v>2021</v>
      </c>
    </row>
    <row r="7" spans="1:14" ht="20.45" customHeight="1" thickBot="1">
      <c r="A7" s="40">
        <v>3</v>
      </c>
      <c r="B7" s="59" t="s">
        <v>81</v>
      </c>
      <c r="C7" s="39" t="s">
        <v>20</v>
      </c>
      <c r="D7" s="39" t="s">
        <v>19</v>
      </c>
      <c r="E7" s="76">
        <v>2016</v>
      </c>
      <c r="F7" s="76"/>
      <c r="G7" s="39" t="s">
        <v>51</v>
      </c>
      <c r="H7" s="42">
        <f>F6+5</f>
        <v>2023</v>
      </c>
      <c r="I7" s="11"/>
      <c r="J7" s="88"/>
      <c r="K7" s="2"/>
      <c r="L7" s="2"/>
      <c r="M7" s="9"/>
      <c r="N7" t="s">
        <v>154</v>
      </c>
    </row>
    <row r="8" spans="1:14" ht="20.45" customHeight="1" thickBot="1">
      <c r="A8" s="40">
        <v>4</v>
      </c>
      <c r="B8" s="73" t="s">
        <v>152</v>
      </c>
      <c r="C8" s="39" t="s">
        <v>20</v>
      </c>
      <c r="D8" s="39" t="s">
        <v>19</v>
      </c>
      <c r="E8" s="76">
        <v>2021</v>
      </c>
      <c r="F8" s="76"/>
      <c r="G8" s="39" t="s">
        <v>51</v>
      </c>
      <c r="H8" s="42">
        <f>F7+5</f>
        <v>5</v>
      </c>
      <c r="I8" s="54"/>
      <c r="J8" s="56"/>
      <c r="K8" s="2"/>
      <c r="L8" s="9"/>
      <c r="M8" s="2"/>
    </row>
    <row r="9" spans="1:14" ht="20.45" customHeight="1" thickBot="1">
      <c r="A9" s="40">
        <v>5</v>
      </c>
      <c r="B9" s="59" t="s">
        <v>82</v>
      </c>
      <c r="C9" s="39" t="s">
        <v>20</v>
      </c>
      <c r="D9" s="39" t="s">
        <v>19</v>
      </c>
      <c r="E9" s="76">
        <v>1988</v>
      </c>
      <c r="F9" s="76">
        <v>2020</v>
      </c>
      <c r="G9" s="39" t="s">
        <v>25</v>
      </c>
      <c r="H9" s="42">
        <f t="shared" ref="H9:H14" si="0">F9+5</f>
        <v>2025</v>
      </c>
      <c r="I9" s="58">
        <v>44179</v>
      </c>
      <c r="J9" s="56" t="s">
        <v>83</v>
      </c>
      <c r="K9" s="2"/>
      <c r="L9" s="2"/>
      <c r="M9" s="9"/>
    </row>
    <row r="10" spans="1:14" ht="20.45" customHeight="1" thickBot="1">
      <c r="A10" s="40">
        <v>6</v>
      </c>
      <c r="B10" s="59" t="s">
        <v>84</v>
      </c>
      <c r="C10" s="39" t="s">
        <v>20</v>
      </c>
      <c r="D10" s="39" t="s">
        <v>19</v>
      </c>
      <c r="E10" s="76">
        <v>2005</v>
      </c>
      <c r="F10" s="76">
        <v>2022</v>
      </c>
      <c r="G10" s="39" t="s">
        <v>31</v>
      </c>
      <c r="H10" s="42">
        <f t="shared" si="0"/>
        <v>2027</v>
      </c>
      <c r="I10" s="58">
        <v>44585</v>
      </c>
      <c r="J10" s="56" t="s">
        <v>173</v>
      </c>
      <c r="K10" s="9"/>
      <c r="L10" s="2"/>
      <c r="M10" s="2"/>
    </row>
    <row r="11" spans="1:14" ht="20.45" customHeight="1" thickBot="1">
      <c r="A11" s="40">
        <v>7</v>
      </c>
      <c r="B11" s="73" t="s">
        <v>153</v>
      </c>
      <c r="C11" s="39" t="s">
        <v>20</v>
      </c>
      <c r="D11" s="39" t="s">
        <v>19</v>
      </c>
      <c r="E11" s="76">
        <v>2013</v>
      </c>
      <c r="F11" s="76"/>
      <c r="G11" s="39" t="s">
        <v>51</v>
      </c>
      <c r="H11" s="42">
        <f t="shared" si="0"/>
        <v>5</v>
      </c>
      <c r="I11" s="58">
        <v>44123</v>
      </c>
      <c r="J11" s="56"/>
      <c r="K11" s="9"/>
      <c r="L11" s="2"/>
      <c r="M11" s="2"/>
    </row>
    <row r="12" spans="1:14" ht="20.45" customHeight="1" thickBot="1">
      <c r="A12" s="40">
        <v>8</v>
      </c>
      <c r="B12" s="73" t="s">
        <v>86</v>
      </c>
      <c r="C12" s="39" t="s">
        <v>20</v>
      </c>
      <c r="D12" s="39" t="s">
        <v>19</v>
      </c>
      <c r="E12" s="76">
        <v>2020</v>
      </c>
      <c r="F12" s="76"/>
      <c r="G12" s="39" t="s">
        <v>51</v>
      </c>
      <c r="H12" s="42">
        <f t="shared" si="0"/>
        <v>5</v>
      </c>
      <c r="I12" s="54" t="s">
        <v>154</v>
      </c>
      <c r="J12" s="56"/>
      <c r="K12" s="9"/>
      <c r="L12" s="2"/>
      <c r="M12" s="2"/>
      <c r="N12" t="s">
        <v>154</v>
      </c>
    </row>
    <row r="13" spans="1:14" ht="20.45" customHeight="1" thickBot="1">
      <c r="A13" s="40">
        <v>9</v>
      </c>
      <c r="B13" s="38" t="s">
        <v>87</v>
      </c>
      <c r="C13" s="39" t="s">
        <v>20</v>
      </c>
      <c r="D13" s="39" t="s">
        <v>19</v>
      </c>
      <c r="E13" s="76">
        <v>2013</v>
      </c>
      <c r="F13" s="76">
        <v>2021</v>
      </c>
      <c r="G13" s="39" t="s">
        <v>25</v>
      </c>
      <c r="H13" s="42">
        <f t="shared" si="0"/>
        <v>2026</v>
      </c>
      <c r="I13" s="58">
        <v>44517</v>
      </c>
      <c r="J13" s="56" t="s">
        <v>175</v>
      </c>
      <c r="K13" s="15"/>
      <c r="L13" s="15"/>
      <c r="M13" s="9"/>
    </row>
    <row r="14" spans="1:14" ht="20.45" customHeight="1" thickBot="1">
      <c r="A14" s="40">
        <v>10</v>
      </c>
      <c r="B14" s="38" t="s">
        <v>88</v>
      </c>
      <c r="C14" s="39" t="s">
        <v>20</v>
      </c>
      <c r="D14" s="39" t="s">
        <v>19</v>
      </c>
      <c r="E14" s="76">
        <v>2016</v>
      </c>
      <c r="F14" s="76">
        <v>2019</v>
      </c>
      <c r="G14" s="39" t="s">
        <v>21</v>
      </c>
      <c r="H14" s="42">
        <f t="shared" si="0"/>
        <v>2024</v>
      </c>
      <c r="I14" s="54"/>
      <c r="J14" s="54"/>
      <c r="K14" s="15"/>
      <c r="L14" s="15"/>
      <c r="M14" s="2"/>
    </row>
    <row r="15" spans="1:14" ht="20.45" customHeight="1" thickBot="1">
      <c r="A15" s="40">
        <v>11</v>
      </c>
      <c r="B15" s="38"/>
      <c r="C15" s="39"/>
      <c r="D15" s="39"/>
      <c r="E15" s="39"/>
      <c r="F15" s="39"/>
      <c r="G15" s="39"/>
      <c r="H15" s="42">
        <f t="shared" ref="H15:H18" si="1">F15+5</f>
        <v>5</v>
      </c>
      <c r="I15" s="54"/>
      <c r="J15" s="54"/>
      <c r="K15" s="15"/>
      <c r="L15" s="15"/>
      <c r="M15" s="2"/>
    </row>
    <row r="16" spans="1:14" ht="20.45" customHeight="1">
      <c r="A16" s="40">
        <v>12</v>
      </c>
      <c r="B16" s="38"/>
      <c r="C16" s="39"/>
      <c r="D16" s="39"/>
      <c r="E16" s="39"/>
      <c r="F16" s="39"/>
      <c r="G16" s="39"/>
      <c r="H16" s="42">
        <f t="shared" si="1"/>
        <v>5</v>
      </c>
      <c r="I16" s="54"/>
      <c r="J16" s="54"/>
      <c r="K16" s="15"/>
      <c r="L16" s="15"/>
      <c r="M16" s="2"/>
    </row>
    <row r="17" spans="1:13" ht="20.45" customHeight="1">
      <c r="A17" s="40">
        <v>13</v>
      </c>
      <c r="B17" s="38"/>
      <c r="C17" s="39"/>
      <c r="D17" s="39"/>
      <c r="E17" s="39"/>
      <c r="F17" s="39"/>
      <c r="G17" s="39"/>
      <c r="H17" s="42">
        <f t="shared" si="1"/>
        <v>5</v>
      </c>
      <c r="I17" s="54"/>
      <c r="J17" s="54"/>
      <c r="K17" s="15"/>
      <c r="L17" s="15"/>
      <c r="M17" s="2"/>
    </row>
    <row r="18" spans="1:13" ht="20.45" customHeight="1" thickBot="1">
      <c r="A18" s="40">
        <v>14</v>
      </c>
      <c r="B18" s="38"/>
      <c r="C18" s="39"/>
      <c r="D18" s="39"/>
      <c r="E18" s="39"/>
      <c r="F18" s="39"/>
      <c r="G18" s="39"/>
      <c r="H18" s="42">
        <f t="shared" si="1"/>
        <v>5</v>
      </c>
      <c r="I18" s="54"/>
      <c r="J18" s="54"/>
      <c r="K18" s="15"/>
      <c r="L18" s="15"/>
      <c r="M18" s="2"/>
    </row>
    <row r="19" spans="1:13" ht="16.5" thickBot="1">
      <c r="C19" s="95" t="s">
        <v>19</v>
      </c>
      <c r="D19" s="45">
        <f>COUNTIF(D5:D18,"высшее")</f>
        <v>10</v>
      </c>
      <c r="E19" s="6"/>
      <c r="F19" s="96" t="s">
        <v>161</v>
      </c>
      <c r="G19" s="45">
        <f ca="1">COUNTIF($G$5:$G$19,"IКК")</f>
        <v>5</v>
      </c>
    </row>
    <row r="20" spans="1:13" ht="16.5" thickBot="1">
      <c r="C20" s="95" t="s">
        <v>195</v>
      </c>
      <c r="D20" s="45">
        <f>COUNTIF(D4:D18,"ср-проф.")</f>
        <v>0</v>
      </c>
      <c r="E20" s="6"/>
      <c r="F20" s="96" t="s">
        <v>25</v>
      </c>
      <c r="G20" s="45">
        <f>COUNTIF(G5:G18,"ВКК")</f>
        <v>3</v>
      </c>
    </row>
    <row r="21" spans="1:13" ht="15.75" thickBot="1">
      <c r="E21" s="6"/>
      <c r="F21" s="96" t="s">
        <v>51</v>
      </c>
      <c r="G21" s="45">
        <f>COUNTIF(G5:G18,"БК")</f>
        <v>4</v>
      </c>
    </row>
    <row r="22" spans="1:13" ht="15.75" thickBot="1">
      <c r="E22" s="6"/>
      <c r="F22" s="96" t="s">
        <v>21</v>
      </c>
      <c r="G22" s="45">
        <f>COUNTIF(G5:G18,"соот")</f>
        <v>1</v>
      </c>
    </row>
    <row r="23" spans="1:13">
      <c r="E23" s="6"/>
      <c r="F23" s="6"/>
    </row>
  </sheetData>
  <mergeCells count="13">
    <mergeCell ref="K3:K4"/>
    <mergeCell ref="L3:L4"/>
    <mergeCell ref="M3:M4"/>
    <mergeCell ref="A3:A4"/>
    <mergeCell ref="B3:B4"/>
    <mergeCell ref="C3:C4"/>
    <mergeCell ref="D3:D4"/>
    <mergeCell ref="F3:F4"/>
    <mergeCell ref="H3:H4"/>
    <mergeCell ref="I3:I4"/>
    <mergeCell ref="J3:J4"/>
    <mergeCell ref="E3:E4"/>
    <mergeCell ref="G3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I9" sqref="I9:J9"/>
    </sheetView>
  </sheetViews>
  <sheetFormatPr defaultRowHeight="15"/>
  <cols>
    <col min="1" max="1" width="4.28515625" customWidth="1"/>
    <col min="2" max="2" width="35.5703125" customWidth="1"/>
    <col min="3" max="3" width="15.5703125" customWidth="1"/>
    <col min="4" max="4" width="13.7109375" customWidth="1"/>
    <col min="9" max="10" width="14.28515625" customWidth="1"/>
  </cols>
  <sheetData>
    <row r="1" spans="1:13" ht="14.45" customHeight="1">
      <c r="A1" s="17"/>
      <c r="B1" s="124" t="s">
        <v>32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7"/>
    </row>
    <row r="2" spans="1:13" ht="15" customHeight="1" thickBot="1">
      <c r="A2" s="17"/>
      <c r="B2" s="125" t="s">
        <v>190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7"/>
    </row>
    <row r="3" spans="1:13" ht="36">
      <c r="A3" s="128" t="s">
        <v>2</v>
      </c>
      <c r="B3" s="128" t="s">
        <v>3</v>
      </c>
      <c r="C3" s="130" t="s">
        <v>4</v>
      </c>
      <c r="D3" s="130" t="s">
        <v>5</v>
      </c>
      <c r="E3" s="20" t="s">
        <v>6</v>
      </c>
      <c r="F3" s="132" t="s">
        <v>7</v>
      </c>
      <c r="G3" s="20" t="s">
        <v>8</v>
      </c>
      <c r="H3" s="126" t="s">
        <v>9</v>
      </c>
      <c r="I3" s="126" t="s">
        <v>10</v>
      </c>
      <c r="J3" s="126" t="s">
        <v>11</v>
      </c>
      <c r="K3" s="126" t="s">
        <v>12</v>
      </c>
      <c r="L3" s="126" t="s">
        <v>13</v>
      </c>
      <c r="M3" s="126" t="s">
        <v>14</v>
      </c>
    </row>
    <row r="4" spans="1:13" ht="24">
      <c r="A4" s="129"/>
      <c r="B4" s="129"/>
      <c r="C4" s="131"/>
      <c r="D4" s="131"/>
      <c r="E4" s="21" t="s">
        <v>15</v>
      </c>
      <c r="F4" s="133"/>
      <c r="G4" s="21" t="s">
        <v>16</v>
      </c>
      <c r="H4" s="127"/>
      <c r="I4" s="127"/>
      <c r="J4" s="127"/>
      <c r="K4" s="127"/>
      <c r="L4" s="127"/>
      <c r="M4" s="127"/>
    </row>
    <row r="5" spans="1:13" ht="24.6" customHeight="1" thickBot="1">
      <c r="A5" s="22">
        <v>1</v>
      </c>
      <c r="B5" s="40" t="s">
        <v>177</v>
      </c>
      <c r="C5" s="41" t="s">
        <v>89</v>
      </c>
      <c r="D5" s="41" t="s">
        <v>19</v>
      </c>
      <c r="E5" s="41">
        <v>2003</v>
      </c>
      <c r="F5" s="41">
        <v>2016</v>
      </c>
      <c r="G5" s="41" t="s">
        <v>31</v>
      </c>
      <c r="H5" s="48">
        <f>F5+5</f>
        <v>2021</v>
      </c>
      <c r="I5" s="79">
        <v>42412</v>
      </c>
      <c r="J5" s="78" t="s">
        <v>156</v>
      </c>
      <c r="K5" s="28"/>
      <c r="L5" s="94"/>
      <c r="M5" s="28"/>
    </row>
    <row r="6" spans="1:13" ht="24.6" customHeight="1" thickBot="1">
      <c r="A6" s="22">
        <v>2</v>
      </c>
      <c r="B6" s="59" t="s">
        <v>90</v>
      </c>
      <c r="C6" s="39" t="s">
        <v>89</v>
      </c>
      <c r="D6" s="39" t="s">
        <v>19</v>
      </c>
      <c r="E6" s="39">
        <v>2013</v>
      </c>
      <c r="F6" s="39">
        <v>2019</v>
      </c>
      <c r="G6" s="39" t="s">
        <v>31</v>
      </c>
      <c r="H6" s="48">
        <f t="shared" ref="H6:H7" si="0">F6+5</f>
        <v>2024</v>
      </c>
      <c r="I6" s="79">
        <v>43517</v>
      </c>
      <c r="J6" s="78" t="s">
        <v>157</v>
      </c>
      <c r="K6" s="29"/>
      <c r="L6" s="29"/>
      <c r="M6" s="33"/>
    </row>
    <row r="7" spans="1:13" ht="24.6" customHeight="1" thickBot="1">
      <c r="A7" s="22">
        <v>3</v>
      </c>
      <c r="B7" s="46" t="s">
        <v>91</v>
      </c>
      <c r="C7" s="39" t="s">
        <v>89</v>
      </c>
      <c r="D7" s="39" t="s">
        <v>19</v>
      </c>
      <c r="E7" s="47">
        <v>2018</v>
      </c>
      <c r="F7" s="47">
        <v>2020</v>
      </c>
      <c r="G7" s="39" t="s">
        <v>85</v>
      </c>
      <c r="H7" s="48">
        <f t="shared" si="0"/>
        <v>2025</v>
      </c>
      <c r="I7" s="79">
        <v>44132</v>
      </c>
      <c r="J7" s="78" t="s">
        <v>138</v>
      </c>
      <c r="K7" s="29"/>
      <c r="L7" s="33"/>
      <c r="M7" s="29"/>
    </row>
    <row r="8" spans="1:13" ht="17.45" customHeight="1" thickBot="1">
      <c r="A8" s="22">
        <v>4</v>
      </c>
      <c r="B8" s="31" t="s">
        <v>122</v>
      </c>
      <c r="C8" s="39" t="s">
        <v>123</v>
      </c>
      <c r="D8" s="39" t="s">
        <v>189</v>
      </c>
      <c r="E8" s="39">
        <v>2024</v>
      </c>
      <c r="F8" s="39"/>
      <c r="G8" s="49" t="s">
        <v>51</v>
      </c>
      <c r="H8" s="30">
        <f>F8+5</f>
        <v>5</v>
      </c>
      <c r="I8" s="56"/>
      <c r="J8" s="56"/>
      <c r="K8" s="32"/>
      <c r="L8" s="27"/>
      <c r="M8" s="29"/>
    </row>
    <row r="9" spans="1:13" ht="16.5" thickBot="1">
      <c r="A9" s="22">
        <v>5</v>
      </c>
      <c r="B9" s="12" t="s">
        <v>124</v>
      </c>
      <c r="C9" s="39" t="s">
        <v>115</v>
      </c>
      <c r="D9" s="47" t="s">
        <v>19</v>
      </c>
      <c r="E9" s="49">
        <v>2005</v>
      </c>
      <c r="F9" s="49">
        <v>2016</v>
      </c>
      <c r="G9" s="49" t="s">
        <v>31</v>
      </c>
      <c r="H9" s="30">
        <f t="shared" ref="H9" si="1">F9+5</f>
        <v>2021</v>
      </c>
      <c r="I9" s="141">
        <v>42306</v>
      </c>
      <c r="J9" s="139" t="s">
        <v>166</v>
      </c>
      <c r="K9" s="29"/>
      <c r="L9" s="33"/>
      <c r="M9" s="29"/>
    </row>
    <row r="10" spans="1:13" ht="16.5" thickBot="1">
      <c r="A10" s="22">
        <v>6</v>
      </c>
      <c r="B10" s="12" t="s">
        <v>183</v>
      </c>
      <c r="C10" s="39" t="s">
        <v>184</v>
      </c>
      <c r="D10" s="47" t="s">
        <v>19</v>
      </c>
      <c r="E10" s="49">
        <v>1986</v>
      </c>
      <c r="F10" s="49">
        <v>2020</v>
      </c>
      <c r="G10" s="49" t="s">
        <v>25</v>
      </c>
      <c r="H10" s="30">
        <f t="shared" ref="H10" si="2">F10+5</f>
        <v>2025</v>
      </c>
      <c r="I10" s="93">
        <v>43879</v>
      </c>
      <c r="J10" s="56" t="s">
        <v>188</v>
      </c>
      <c r="K10" s="29"/>
      <c r="L10" s="27"/>
      <c r="M10" s="32"/>
    </row>
    <row r="11" spans="1:13" ht="16.5" thickBot="1">
      <c r="A11" s="22">
        <v>7</v>
      </c>
      <c r="B11" s="12" t="s">
        <v>185</v>
      </c>
      <c r="C11" s="39" t="s">
        <v>184</v>
      </c>
      <c r="D11" s="47" t="s">
        <v>19</v>
      </c>
      <c r="E11" s="49">
        <v>1995</v>
      </c>
      <c r="F11" s="49"/>
      <c r="G11" s="49" t="s">
        <v>51</v>
      </c>
      <c r="H11" s="30">
        <f t="shared" ref="H11" si="3">F11+5</f>
        <v>5</v>
      </c>
      <c r="I11" s="92"/>
      <c r="J11" s="56"/>
      <c r="K11" s="32"/>
      <c r="L11" s="27"/>
      <c r="M11" s="29"/>
    </row>
    <row r="12" spans="1:13" ht="16.5" thickBot="1">
      <c r="A12" s="22">
        <v>8</v>
      </c>
      <c r="B12" s="12" t="s">
        <v>186</v>
      </c>
      <c r="C12" s="39" t="s">
        <v>89</v>
      </c>
      <c r="D12" s="47" t="s">
        <v>19</v>
      </c>
      <c r="E12" s="49">
        <v>2005</v>
      </c>
      <c r="F12" s="49">
        <v>2016</v>
      </c>
      <c r="G12" s="49" t="s">
        <v>31</v>
      </c>
      <c r="H12" s="30">
        <f t="shared" ref="H12:H13" si="4">F12+5</f>
        <v>2021</v>
      </c>
      <c r="I12" s="57"/>
      <c r="J12" s="56"/>
      <c r="K12" s="29"/>
      <c r="L12" s="33"/>
      <c r="M12" s="29"/>
    </row>
    <row r="13" spans="1:13" ht="32.25" thickBot="1">
      <c r="A13" s="22">
        <v>9</v>
      </c>
      <c r="B13" s="12" t="s">
        <v>187</v>
      </c>
      <c r="C13" s="39" t="s">
        <v>89</v>
      </c>
      <c r="D13" s="47" t="s">
        <v>19</v>
      </c>
      <c r="E13" s="49">
        <v>2005</v>
      </c>
      <c r="F13" s="49">
        <v>2016</v>
      </c>
      <c r="G13" s="49" t="s">
        <v>31</v>
      </c>
      <c r="H13" s="30">
        <f t="shared" si="4"/>
        <v>2021</v>
      </c>
      <c r="I13" s="57"/>
      <c r="J13" s="56"/>
      <c r="K13" s="29"/>
      <c r="L13" s="33"/>
      <c r="M13" s="29"/>
    </row>
    <row r="14" spans="1:13" ht="16.5" thickBot="1">
      <c r="A14" s="22">
        <v>10</v>
      </c>
      <c r="B14" s="12" t="s">
        <v>193</v>
      </c>
      <c r="C14" s="39" t="s">
        <v>123</v>
      </c>
      <c r="D14" s="47" t="s">
        <v>19</v>
      </c>
      <c r="E14" s="49">
        <v>2005</v>
      </c>
      <c r="F14" s="49">
        <v>2016</v>
      </c>
      <c r="G14" s="49" t="s">
        <v>25</v>
      </c>
      <c r="H14" s="30">
        <f t="shared" ref="H14" si="5">F14+5</f>
        <v>2021</v>
      </c>
      <c r="I14" s="57"/>
      <c r="J14" s="56"/>
      <c r="K14" s="29"/>
      <c r="L14" s="33"/>
      <c r="M14" s="29"/>
    </row>
    <row r="15" spans="1:13" ht="16.5" thickBot="1">
      <c r="A15" s="22">
        <v>11</v>
      </c>
      <c r="B15" s="12" t="s">
        <v>59</v>
      </c>
      <c r="C15" s="39" t="s">
        <v>123</v>
      </c>
      <c r="D15" s="47" t="s">
        <v>19</v>
      </c>
      <c r="E15" s="49">
        <v>2005</v>
      </c>
      <c r="F15" s="49"/>
      <c r="G15" s="49" t="s">
        <v>51</v>
      </c>
      <c r="H15" s="30">
        <f t="shared" ref="H15" si="6">F15+5</f>
        <v>5</v>
      </c>
      <c r="I15" s="57"/>
      <c r="J15" s="56"/>
      <c r="K15" s="32"/>
      <c r="L15" s="27"/>
      <c r="M15" s="29"/>
    </row>
    <row r="16" spans="1:13" ht="16.5" thickBot="1">
      <c r="C16" s="95" t="s">
        <v>19</v>
      </c>
      <c r="D16" s="45">
        <f>COUNTIF(D5:D15,"высшее")</f>
        <v>10</v>
      </c>
      <c r="E16" s="6"/>
      <c r="F16" s="96" t="s">
        <v>161</v>
      </c>
      <c r="G16" s="45">
        <f>COUNTIF($G$5:$G$15,"IКК")</f>
        <v>5</v>
      </c>
    </row>
    <row r="17" spans="3:7" ht="16.5" thickBot="1">
      <c r="C17" s="95" t="s">
        <v>195</v>
      </c>
      <c r="D17" s="45">
        <f>COUNTIF(D5:D15,"ср-проф.")</f>
        <v>0</v>
      </c>
      <c r="E17" s="6"/>
      <c r="F17" s="96" t="s">
        <v>25</v>
      </c>
      <c r="G17" s="45">
        <f>COUNTIF($G$5:$G$15,"ВКК")</f>
        <v>2</v>
      </c>
    </row>
    <row r="18" spans="3:7" ht="16.5" thickBot="1">
      <c r="C18" s="95" t="s">
        <v>189</v>
      </c>
      <c r="D18" s="45">
        <f>COUNTIF(D6:D16,"неок.высшее")</f>
        <v>1</v>
      </c>
      <c r="E18" s="6"/>
      <c r="F18" s="96" t="s">
        <v>51</v>
      </c>
      <c r="G18" s="45">
        <f>COUNTIF($G$5:$G$15,"БК")</f>
        <v>3</v>
      </c>
    </row>
    <row r="19" spans="3:7" ht="15.75" thickBot="1">
      <c r="E19" s="6"/>
      <c r="F19" s="96" t="s">
        <v>21</v>
      </c>
      <c r="G19" s="45">
        <f>COUNTIF($G$5:$G$15,"соот")</f>
        <v>1</v>
      </c>
    </row>
  </sheetData>
  <mergeCells count="13">
    <mergeCell ref="A3:A4"/>
    <mergeCell ref="B3:B4"/>
    <mergeCell ref="C3:C4"/>
    <mergeCell ref="D3:D4"/>
    <mergeCell ref="F3:F4"/>
    <mergeCell ref="B1:L1"/>
    <mergeCell ref="B2:L2"/>
    <mergeCell ref="K3:K4"/>
    <mergeCell ref="L3:L4"/>
    <mergeCell ref="M3:M4"/>
    <mergeCell ref="H3:H4"/>
    <mergeCell ref="I3:I4"/>
    <mergeCell ref="J3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I9" sqref="I9"/>
    </sheetView>
  </sheetViews>
  <sheetFormatPr defaultRowHeight="15"/>
  <cols>
    <col min="1" max="1" width="5.28515625" customWidth="1"/>
    <col min="2" max="2" width="35.85546875" customWidth="1"/>
    <col min="4" max="4" width="12.85546875" customWidth="1"/>
    <col min="9" max="10" width="14.7109375" customWidth="1"/>
  </cols>
  <sheetData>
    <row r="1" spans="1:13" ht="18.75">
      <c r="A1" s="17"/>
      <c r="B1" s="17"/>
      <c r="C1" s="17"/>
      <c r="D1" s="18" t="s">
        <v>32</v>
      </c>
      <c r="E1" s="19"/>
      <c r="F1" s="19"/>
      <c r="G1" s="17"/>
      <c r="H1" s="17"/>
      <c r="I1" s="17"/>
      <c r="J1" s="17"/>
      <c r="K1" s="17"/>
      <c r="L1" s="17"/>
      <c r="M1" s="17"/>
    </row>
    <row r="2" spans="1:13" ht="18.75">
      <c r="A2" s="17"/>
      <c r="B2" s="17"/>
      <c r="C2" s="17"/>
      <c r="D2" s="18" t="s">
        <v>92</v>
      </c>
      <c r="E2" s="19"/>
      <c r="F2" s="19"/>
      <c r="G2" s="17"/>
      <c r="H2" s="17"/>
      <c r="I2" s="17"/>
      <c r="J2" s="17"/>
      <c r="K2" s="17"/>
      <c r="L2" s="17"/>
      <c r="M2" s="17"/>
    </row>
    <row r="3" spans="1:13" ht="36">
      <c r="A3" s="128" t="s">
        <v>2</v>
      </c>
      <c r="B3" s="128" t="s">
        <v>3</v>
      </c>
      <c r="C3" s="128" t="s">
        <v>4</v>
      </c>
      <c r="D3" s="128" t="s">
        <v>5</v>
      </c>
      <c r="E3" s="20" t="s">
        <v>6</v>
      </c>
      <c r="F3" s="132" t="s">
        <v>7</v>
      </c>
      <c r="G3" s="20" t="s">
        <v>8</v>
      </c>
      <c r="H3" s="126" t="s">
        <v>9</v>
      </c>
      <c r="I3" s="126" t="s">
        <v>10</v>
      </c>
      <c r="J3" s="126" t="s">
        <v>11</v>
      </c>
      <c r="K3" s="126" t="s">
        <v>12</v>
      </c>
      <c r="L3" s="126" t="s">
        <v>13</v>
      </c>
      <c r="M3" s="126" t="s">
        <v>14</v>
      </c>
    </row>
    <row r="4" spans="1:13" ht="24">
      <c r="A4" s="129"/>
      <c r="B4" s="129"/>
      <c r="C4" s="129"/>
      <c r="D4" s="129"/>
      <c r="E4" s="21" t="s">
        <v>15</v>
      </c>
      <c r="F4" s="133"/>
      <c r="G4" s="21" t="s">
        <v>16</v>
      </c>
      <c r="H4" s="127"/>
      <c r="I4" s="127"/>
      <c r="J4" s="127"/>
      <c r="K4" s="127"/>
      <c r="L4" s="127"/>
      <c r="M4" s="127"/>
    </row>
    <row r="5" spans="1:13" ht="24" customHeight="1" thickBot="1">
      <c r="A5" s="22">
        <v>1</v>
      </c>
      <c r="B5" s="40" t="s">
        <v>93</v>
      </c>
      <c r="C5" s="41" t="s">
        <v>20</v>
      </c>
      <c r="D5" s="47" t="s">
        <v>41</v>
      </c>
      <c r="E5" s="41">
        <v>1990</v>
      </c>
      <c r="F5" s="41">
        <v>2017</v>
      </c>
      <c r="G5" s="41" t="s">
        <v>21</v>
      </c>
      <c r="H5" s="48">
        <f>F5+5</f>
        <v>2022</v>
      </c>
      <c r="I5" s="52"/>
      <c r="J5" s="51"/>
      <c r="K5" s="28"/>
      <c r="L5" s="26"/>
      <c r="M5" s="28"/>
    </row>
    <row r="6" spans="1:13" ht="19.899999999999999" customHeight="1" thickBot="1">
      <c r="A6" s="22">
        <v>2</v>
      </c>
      <c r="B6" s="59" t="s">
        <v>94</v>
      </c>
      <c r="C6" s="39" t="s">
        <v>20</v>
      </c>
      <c r="D6" s="39" t="s">
        <v>19</v>
      </c>
      <c r="E6" s="39">
        <v>2014</v>
      </c>
      <c r="F6" s="39">
        <v>2019</v>
      </c>
      <c r="G6" s="39" t="s">
        <v>31</v>
      </c>
      <c r="H6" s="48">
        <f t="shared" ref="H6:H12" si="0">F6+5</f>
        <v>2024</v>
      </c>
      <c r="I6" s="52">
        <v>43488</v>
      </c>
      <c r="J6" s="51" t="s">
        <v>158</v>
      </c>
      <c r="K6" s="29"/>
      <c r="L6" s="29"/>
      <c r="M6" s="28"/>
    </row>
    <row r="7" spans="1:13" ht="19.899999999999999" customHeight="1" thickBot="1">
      <c r="A7" s="22">
        <v>3</v>
      </c>
      <c r="B7" s="46" t="s">
        <v>95</v>
      </c>
      <c r="C7" s="47" t="s">
        <v>20</v>
      </c>
      <c r="D7" s="39" t="s">
        <v>19</v>
      </c>
      <c r="E7" s="47">
        <v>1991</v>
      </c>
      <c r="F7" s="49">
        <v>2023</v>
      </c>
      <c r="G7" s="47" t="s">
        <v>25</v>
      </c>
      <c r="H7" s="48">
        <f t="shared" si="0"/>
        <v>2028</v>
      </c>
      <c r="I7" s="55">
        <v>44942</v>
      </c>
      <c r="J7" s="81" t="s">
        <v>201</v>
      </c>
      <c r="K7" s="29"/>
      <c r="L7" s="29"/>
      <c r="M7" s="27"/>
    </row>
    <row r="8" spans="1:13" ht="19.899999999999999" customHeight="1" thickBot="1">
      <c r="A8" s="22">
        <v>4</v>
      </c>
      <c r="B8" s="46" t="s">
        <v>96</v>
      </c>
      <c r="C8" s="47" t="s">
        <v>20</v>
      </c>
      <c r="D8" s="47" t="s">
        <v>19</v>
      </c>
      <c r="E8" s="47">
        <v>2007</v>
      </c>
      <c r="F8" s="10"/>
      <c r="G8" s="49" t="s">
        <v>51</v>
      </c>
      <c r="H8" s="48">
        <f t="shared" si="0"/>
        <v>5</v>
      </c>
      <c r="I8" s="51"/>
      <c r="J8" s="51"/>
      <c r="K8" s="29"/>
      <c r="L8" s="29"/>
      <c r="M8" s="27"/>
    </row>
    <row r="9" spans="1:13" ht="19.899999999999999" customHeight="1" thickBot="1">
      <c r="A9" s="22">
        <v>5</v>
      </c>
      <c r="B9" s="46" t="s">
        <v>97</v>
      </c>
      <c r="C9" s="47" t="s">
        <v>20</v>
      </c>
      <c r="D9" s="49" t="s">
        <v>41</v>
      </c>
      <c r="E9" s="49">
        <v>1992</v>
      </c>
      <c r="F9" s="49">
        <v>2020</v>
      </c>
      <c r="G9" s="47" t="s">
        <v>21</v>
      </c>
      <c r="H9" s="48">
        <f t="shared" si="0"/>
        <v>2025</v>
      </c>
      <c r="I9" s="51"/>
      <c r="J9" s="51"/>
      <c r="K9" s="29"/>
      <c r="L9" s="27"/>
      <c r="M9" s="29"/>
    </row>
    <row r="10" spans="1:13" ht="19.899999999999999" customHeight="1" thickBot="1">
      <c r="A10" s="22">
        <v>6</v>
      </c>
      <c r="B10" s="46" t="s">
        <v>98</v>
      </c>
      <c r="C10" s="47" t="s">
        <v>20</v>
      </c>
      <c r="D10" s="47" t="s">
        <v>19</v>
      </c>
      <c r="E10" s="47">
        <v>1986</v>
      </c>
      <c r="F10" s="47">
        <v>2019</v>
      </c>
      <c r="G10" s="47" t="s">
        <v>25</v>
      </c>
      <c r="H10" s="48">
        <f t="shared" si="0"/>
        <v>2024</v>
      </c>
      <c r="I10" s="52">
        <v>43607</v>
      </c>
      <c r="J10" s="51" t="s">
        <v>140</v>
      </c>
      <c r="K10" s="29"/>
      <c r="L10" s="27"/>
      <c r="M10" s="29"/>
    </row>
    <row r="11" spans="1:13" ht="19.899999999999999" customHeight="1" thickBot="1">
      <c r="A11" s="22">
        <v>7</v>
      </c>
      <c r="B11" s="46" t="s">
        <v>180</v>
      </c>
      <c r="C11" s="47" t="s">
        <v>20</v>
      </c>
      <c r="D11" s="47"/>
      <c r="E11" s="47"/>
      <c r="F11" s="47"/>
      <c r="G11" s="47"/>
      <c r="H11" s="48">
        <f t="shared" si="0"/>
        <v>5</v>
      </c>
      <c r="I11" s="51"/>
      <c r="J11" s="51"/>
      <c r="K11" s="29"/>
      <c r="L11" s="27"/>
      <c r="M11" s="29"/>
    </row>
    <row r="12" spans="1:13" ht="19.899999999999999" customHeight="1" thickBot="1">
      <c r="A12" s="22">
        <v>8</v>
      </c>
      <c r="B12" s="46"/>
      <c r="C12" s="47"/>
      <c r="D12" s="47"/>
      <c r="E12" s="47"/>
      <c r="F12" s="47"/>
      <c r="G12" s="47"/>
      <c r="H12" s="48">
        <f t="shared" si="0"/>
        <v>5</v>
      </c>
      <c r="I12" s="51"/>
      <c r="J12" s="51"/>
      <c r="K12" s="29"/>
      <c r="L12" s="27"/>
      <c r="M12" s="29"/>
    </row>
    <row r="13" spans="1:13" ht="16.5" thickBot="1">
      <c r="C13" s="95" t="s">
        <v>19</v>
      </c>
      <c r="D13" s="45">
        <f>COUNTIF(D5:D12,"высшее")</f>
        <v>4</v>
      </c>
      <c r="E13" s="6"/>
      <c r="F13" s="96" t="s">
        <v>161</v>
      </c>
      <c r="G13" s="45">
        <f>COUNTIF($G$5:$G$12,"IКК")</f>
        <v>1</v>
      </c>
    </row>
    <row r="14" spans="1:13" ht="16.5" thickBot="1">
      <c r="C14" s="95" t="s">
        <v>195</v>
      </c>
      <c r="D14" s="45">
        <f>COUNTIF(D5:D12,"ср-проф.")</f>
        <v>2</v>
      </c>
      <c r="E14" s="6"/>
      <c r="F14" s="96" t="s">
        <v>25</v>
      </c>
      <c r="G14" s="45">
        <f>COUNTIF($G$5:$G$12,"ВКК")</f>
        <v>2</v>
      </c>
    </row>
    <row r="15" spans="1:13" ht="32.25" thickBot="1">
      <c r="C15" s="95" t="s">
        <v>189</v>
      </c>
      <c r="D15" s="45">
        <f>COUNTIF(D5:D13,"неок.высшее")</f>
        <v>0</v>
      </c>
      <c r="E15" s="6"/>
      <c r="F15" s="96" t="s">
        <v>51</v>
      </c>
      <c r="G15" s="45">
        <f>COUNTIF(G5:G12,"БК")</f>
        <v>1</v>
      </c>
    </row>
    <row r="16" spans="1:13" ht="15.75" thickBot="1">
      <c r="E16" s="6"/>
      <c r="F16" s="96" t="s">
        <v>21</v>
      </c>
      <c r="G16" s="45">
        <f>COUNTIF(G5:G12,"соот")</f>
        <v>2</v>
      </c>
    </row>
  </sheetData>
  <mergeCells count="11">
    <mergeCell ref="K3:K4"/>
    <mergeCell ref="L3:L4"/>
    <mergeCell ref="M3:M4"/>
    <mergeCell ref="A3:A4"/>
    <mergeCell ref="B3:B4"/>
    <mergeCell ref="C3:C4"/>
    <mergeCell ref="D3:D4"/>
    <mergeCell ref="F3:F4"/>
    <mergeCell ref="H3:H4"/>
    <mergeCell ref="I3:I4"/>
    <mergeCell ref="J3:J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N18"/>
  <sheetViews>
    <sheetView workbookViewId="0">
      <selection activeCell="H16" sqref="H16"/>
    </sheetView>
  </sheetViews>
  <sheetFormatPr defaultRowHeight="15"/>
  <cols>
    <col min="1" max="1" width="4.42578125" customWidth="1"/>
    <col min="2" max="2" width="44.7109375" customWidth="1"/>
    <col min="3" max="3" width="15.7109375" customWidth="1"/>
    <col min="4" max="4" width="14.5703125" customWidth="1"/>
    <col min="9" max="10" width="15.28515625" customWidth="1"/>
  </cols>
  <sheetData>
    <row r="1" spans="1:14" ht="18.75">
      <c r="A1" s="17"/>
      <c r="B1" s="17"/>
      <c r="C1" s="17"/>
      <c r="D1" s="18" t="s">
        <v>32</v>
      </c>
      <c r="E1" s="19"/>
      <c r="F1" s="19"/>
      <c r="G1" s="17"/>
      <c r="H1" s="17"/>
      <c r="I1" s="17"/>
      <c r="J1" s="17"/>
      <c r="K1" s="17"/>
      <c r="L1" s="17"/>
      <c r="M1" s="17"/>
    </row>
    <row r="2" spans="1:14" ht="18.75">
      <c r="A2" s="17"/>
      <c r="B2" s="17"/>
      <c r="C2" s="17"/>
      <c r="D2" s="18" t="s">
        <v>197</v>
      </c>
      <c r="E2" s="19"/>
      <c r="F2" s="19"/>
      <c r="G2" s="17"/>
      <c r="H2" s="17"/>
      <c r="I2" s="17"/>
      <c r="J2" s="17"/>
      <c r="K2" s="17"/>
      <c r="L2" s="17"/>
      <c r="M2" s="17"/>
    </row>
    <row r="3" spans="1:14" ht="36">
      <c r="A3" s="128" t="s">
        <v>2</v>
      </c>
      <c r="B3" s="128" t="s">
        <v>3</v>
      </c>
      <c r="C3" s="130" t="s">
        <v>4</v>
      </c>
      <c r="D3" s="130" t="s">
        <v>5</v>
      </c>
      <c r="E3" s="20" t="s">
        <v>6</v>
      </c>
      <c r="F3" s="132" t="s">
        <v>7</v>
      </c>
      <c r="G3" s="20" t="s">
        <v>8</v>
      </c>
      <c r="H3" s="126" t="s">
        <v>9</v>
      </c>
      <c r="I3" s="126" t="s">
        <v>10</v>
      </c>
      <c r="J3" s="126" t="s">
        <v>11</v>
      </c>
      <c r="K3" s="126" t="s">
        <v>12</v>
      </c>
      <c r="L3" s="126" t="s">
        <v>13</v>
      </c>
      <c r="M3" s="126" t="s">
        <v>14</v>
      </c>
    </row>
    <row r="4" spans="1:14" ht="24.75" thickBot="1">
      <c r="A4" s="129"/>
      <c r="B4" s="129"/>
      <c r="C4" s="131"/>
      <c r="D4" s="131"/>
      <c r="E4" s="21" t="s">
        <v>15</v>
      </c>
      <c r="F4" s="133"/>
      <c r="G4" s="21" t="s">
        <v>16</v>
      </c>
      <c r="H4" s="127"/>
      <c r="I4" s="127"/>
      <c r="J4" s="127"/>
      <c r="K4" s="127"/>
      <c r="L4" s="127"/>
      <c r="M4" s="127"/>
    </row>
    <row r="5" spans="1:14" ht="21.6" customHeight="1" thickBot="1">
      <c r="A5" s="22">
        <v>1</v>
      </c>
      <c r="B5" s="59" t="s">
        <v>99</v>
      </c>
      <c r="C5" s="23" t="s">
        <v>100</v>
      </c>
      <c r="D5" s="39" t="s">
        <v>19</v>
      </c>
      <c r="E5" s="39">
        <v>2010</v>
      </c>
      <c r="F5" s="39">
        <v>2022</v>
      </c>
      <c r="G5" s="39" t="s">
        <v>25</v>
      </c>
      <c r="H5" s="48">
        <f t="shared" ref="H5:H14" si="0">F5+5</f>
        <v>2027</v>
      </c>
      <c r="I5" s="52">
        <v>44908</v>
      </c>
      <c r="J5" s="91" t="s">
        <v>181</v>
      </c>
      <c r="K5" s="29"/>
      <c r="L5" s="29"/>
      <c r="M5" s="33"/>
    </row>
    <row r="6" spans="1:14" ht="21.6" customHeight="1" thickBot="1">
      <c r="A6" s="22">
        <v>2</v>
      </c>
      <c r="B6" s="59" t="s">
        <v>101</v>
      </c>
      <c r="C6" s="39" t="s">
        <v>20</v>
      </c>
      <c r="D6" s="39" t="s">
        <v>19</v>
      </c>
      <c r="E6" s="39">
        <v>2016</v>
      </c>
      <c r="F6" s="39">
        <v>2019</v>
      </c>
      <c r="G6" s="39" t="s">
        <v>31</v>
      </c>
      <c r="H6" s="48">
        <f t="shared" si="0"/>
        <v>2024</v>
      </c>
      <c r="I6" s="52">
        <v>43572</v>
      </c>
      <c r="J6" s="51" t="s">
        <v>151</v>
      </c>
      <c r="K6" s="29"/>
      <c r="L6" s="32"/>
      <c r="M6" s="27"/>
    </row>
    <row r="7" spans="1:14" ht="21.6" customHeight="1" thickBot="1">
      <c r="A7" s="90">
        <v>3</v>
      </c>
      <c r="B7" s="59" t="s">
        <v>102</v>
      </c>
      <c r="C7" s="39" t="s">
        <v>20</v>
      </c>
      <c r="D7" s="39" t="s">
        <v>19</v>
      </c>
      <c r="E7" s="39">
        <v>1999</v>
      </c>
      <c r="F7" s="39">
        <v>2021</v>
      </c>
      <c r="G7" s="39" t="s">
        <v>25</v>
      </c>
      <c r="H7" s="48">
        <f t="shared" si="0"/>
        <v>2026</v>
      </c>
      <c r="I7" s="52">
        <v>44547</v>
      </c>
      <c r="J7" s="51" t="s">
        <v>176</v>
      </c>
      <c r="K7" s="29"/>
      <c r="L7" s="29"/>
      <c r="M7" s="33"/>
    </row>
    <row r="8" spans="1:14" ht="21.6" customHeight="1" thickBot="1">
      <c r="A8" s="22">
        <v>4</v>
      </c>
      <c r="B8" s="71" t="s">
        <v>143</v>
      </c>
      <c r="C8" s="39" t="s">
        <v>20</v>
      </c>
      <c r="D8" s="41" t="s">
        <v>41</v>
      </c>
      <c r="E8" s="39">
        <v>2017</v>
      </c>
      <c r="F8" s="11"/>
      <c r="G8" s="39" t="s">
        <v>51</v>
      </c>
      <c r="H8" s="48">
        <f t="shared" si="0"/>
        <v>5</v>
      </c>
      <c r="I8" s="72"/>
      <c r="J8" s="51"/>
      <c r="K8" s="32"/>
      <c r="L8" s="27"/>
      <c r="M8" s="29"/>
    </row>
    <row r="9" spans="1:14" ht="21.6" customHeight="1" thickBot="1">
      <c r="A9" s="22">
        <v>5</v>
      </c>
      <c r="B9" s="59" t="s">
        <v>103</v>
      </c>
      <c r="C9" s="39" t="s">
        <v>20</v>
      </c>
      <c r="D9" s="39" t="s">
        <v>104</v>
      </c>
      <c r="E9" s="39">
        <v>1993</v>
      </c>
      <c r="F9" s="39">
        <v>2014</v>
      </c>
      <c r="G9" s="39" t="s">
        <v>51</v>
      </c>
      <c r="H9" s="48">
        <f>F9+5</f>
        <v>2019</v>
      </c>
      <c r="I9" s="51"/>
      <c r="J9" s="51"/>
      <c r="K9" s="32"/>
      <c r="L9" s="27"/>
      <c r="M9" s="29"/>
    </row>
    <row r="10" spans="1:14" ht="21.6" customHeight="1" thickBot="1">
      <c r="A10" s="90">
        <v>6</v>
      </c>
      <c r="B10" s="46" t="s">
        <v>105</v>
      </c>
      <c r="C10" s="47" t="s">
        <v>20</v>
      </c>
      <c r="D10" s="49" t="s">
        <v>104</v>
      </c>
      <c r="E10" s="49">
        <v>2006</v>
      </c>
      <c r="F10" s="49">
        <v>2022</v>
      </c>
      <c r="G10" s="39" t="s">
        <v>31</v>
      </c>
      <c r="H10" s="48">
        <f t="shared" si="0"/>
        <v>2027</v>
      </c>
      <c r="I10" s="89">
        <v>44663</v>
      </c>
      <c r="J10" s="15" t="s">
        <v>178</v>
      </c>
      <c r="K10" s="29"/>
      <c r="L10" s="27"/>
      <c r="M10" s="32"/>
    </row>
    <row r="11" spans="1:14" ht="21.6" customHeight="1" thickBot="1">
      <c r="A11" s="22">
        <v>7</v>
      </c>
      <c r="B11" s="46" t="s">
        <v>106</v>
      </c>
      <c r="C11" s="47" t="s">
        <v>20</v>
      </c>
      <c r="D11" s="47" t="s">
        <v>19</v>
      </c>
      <c r="E11" s="47">
        <v>2020</v>
      </c>
      <c r="F11" s="47">
        <v>2019</v>
      </c>
      <c r="G11" s="47" t="s">
        <v>31</v>
      </c>
      <c r="H11" s="48">
        <f t="shared" si="0"/>
        <v>2024</v>
      </c>
      <c r="I11" s="51"/>
      <c r="J11" s="51"/>
      <c r="K11" s="29"/>
      <c r="L11" s="33"/>
      <c r="M11" s="29"/>
      <c r="N11" t="s">
        <v>154</v>
      </c>
    </row>
    <row r="12" spans="1:14" ht="21.6" customHeight="1">
      <c r="A12" s="22">
        <v>8</v>
      </c>
      <c r="B12" s="46" t="s">
        <v>107</v>
      </c>
      <c r="C12" s="47" t="s">
        <v>20</v>
      </c>
      <c r="D12" s="47" t="s">
        <v>19</v>
      </c>
      <c r="E12" s="47">
        <v>2014</v>
      </c>
      <c r="F12" s="47">
        <v>2021</v>
      </c>
      <c r="G12" s="47" t="s">
        <v>25</v>
      </c>
      <c r="H12" s="48">
        <f t="shared" si="0"/>
        <v>2026</v>
      </c>
      <c r="I12" s="52">
        <v>44302</v>
      </c>
      <c r="J12" s="51" t="s">
        <v>37</v>
      </c>
      <c r="K12" s="29"/>
      <c r="L12" s="27"/>
      <c r="M12" s="32"/>
    </row>
    <row r="13" spans="1:14" ht="21.6" customHeight="1" thickBot="1">
      <c r="A13" s="90">
        <v>9</v>
      </c>
      <c r="B13" s="46" t="s">
        <v>194</v>
      </c>
      <c r="C13" s="47" t="s">
        <v>20</v>
      </c>
      <c r="D13" s="41" t="s">
        <v>41</v>
      </c>
      <c r="E13" s="47">
        <v>2020</v>
      </c>
      <c r="F13" s="47"/>
      <c r="G13" s="39" t="s">
        <v>51</v>
      </c>
      <c r="H13" s="48">
        <f t="shared" si="0"/>
        <v>5</v>
      </c>
      <c r="I13" s="51"/>
      <c r="J13" s="51"/>
      <c r="K13" s="32"/>
      <c r="L13" s="27"/>
      <c r="M13" s="29"/>
    </row>
    <row r="14" spans="1:14" ht="21.6" customHeight="1" thickBot="1">
      <c r="A14" s="22">
        <v>10</v>
      </c>
      <c r="B14" s="46" t="s">
        <v>28</v>
      </c>
      <c r="C14" s="47" t="s">
        <v>20</v>
      </c>
      <c r="D14" s="47" t="s">
        <v>19</v>
      </c>
      <c r="E14" s="39">
        <v>1999</v>
      </c>
      <c r="F14" s="49">
        <v>2006</v>
      </c>
      <c r="G14" s="39" t="s">
        <v>25</v>
      </c>
      <c r="H14" s="42">
        <f t="shared" si="0"/>
        <v>2011</v>
      </c>
      <c r="I14" s="51"/>
      <c r="J14" s="51"/>
      <c r="K14" s="29"/>
      <c r="L14" s="32"/>
      <c r="M14" s="29"/>
    </row>
    <row r="15" spans="1:14" ht="16.5" thickBot="1">
      <c r="C15" s="95" t="s">
        <v>19</v>
      </c>
      <c r="D15" s="45">
        <f>COUNTIF(D5:D14,"высшее")</f>
        <v>6</v>
      </c>
      <c r="E15" s="6"/>
      <c r="F15" s="96" t="s">
        <v>161</v>
      </c>
      <c r="G15" s="45">
        <f>COUNTIF($G$5:$G$14,"IКК")</f>
        <v>3</v>
      </c>
    </row>
    <row r="16" spans="1:14" ht="16.5" thickBot="1">
      <c r="C16" s="95" t="s">
        <v>195</v>
      </c>
      <c r="D16" s="45">
        <f>COUNTIF(D5:D14,"ср-проф.")</f>
        <v>2</v>
      </c>
      <c r="E16" s="6"/>
      <c r="F16" s="96" t="s">
        <v>25</v>
      </c>
      <c r="G16" s="45">
        <f>COUNTIF($G$5:$G$14,"ВКК")</f>
        <v>4</v>
      </c>
    </row>
    <row r="17" spans="3:7" ht="16.5" thickBot="1">
      <c r="C17" s="95" t="s">
        <v>189</v>
      </c>
      <c r="D17" s="45">
        <f>COUNTIF(D5:D14,"неок.высшее")</f>
        <v>0</v>
      </c>
      <c r="E17" s="6"/>
      <c r="F17" s="96" t="s">
        <v>51</v>
      </c>
      <c r="G17" s="45">
        <f>COUNTIF(G5:G14,"БК")</f>
        <v>3</v>
      </c>
    </row>
    <row r="18" spans="3:7" ht="15.75" thickBot="1">
      <c r="E18" s="6"/>
      <c r="F18" s="96" t="s">
        <v>21</v>
      </c>
      <c r="G18" s="45">
        <f>COUNTIF(G5:G14,"соот")</f>
        <v>0</v>
      </c>
    </row>
  </sheetData>
  <mergeCells count="11">
    <mergeCell ref="K3:K4"/>
    <mergeCell ref="L3:L4"/>
    <mergeCell ref="M3:M4"/>
    <mergeCell ref="A3:A4"/>
    <mergeCell ref="B3:B4"/>
    <mergeCell ref="C3:C4"/>
    <mergeCell ref="D3:D4"/>
    <mergeCell ref="F3:F4"/>
    <mergeCell ref="H3:H4"/>
    <mergeCell ref="I3:I4"/>
    <mergeCell ref="J3:J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I14" sqref="I14"/>
    </sheetView>
  </sheetViews>
  <sheetFormatPr defaultRowHeight="15"/>
  <cols>
    <col min="1" max="1" width="3.7109375" customWidth="1"/>
    <col min="2" max="2" width="32.28515625" customWidth="1"/>
    <col min="3" max="3" width="12.7109375" customWidth="1"/>
    <col min="4" max="4" width="13.5703125" customWidth="1"/>
    <col min="5" max="7" width="8.42578125" customWidth="1"/>
    <col min="9" max="10" width="14.42578125" customWidth="1"/>
  </cols>
  <sheetData>
    <row r="1" spans="1:14" ht="18.75">
      <c r="A1" s="17"/>
      <c r="B1" s="17"/>
      <c r="C1" s="17"/>
      <c r="D1" s="18" t="s">
        <v>32</v>
      </c>
      <c r="E1" s="19"/>
      <c r="F1" s="19"/>
      <c r="G1" s="17"/>
      <c r="H1" s="17"/>
      <c r="I1" s="17"/>
      <c r="J1" s="17"/>
      <c r="K1" s="17"/>
      <c r="L1" s="17"/>
      <c r="M1" s="17"/>
    </row>
    <row r="2" spans="1:14" ht="18.75">
      <c r="A2" s="17"/>
      <c r="B2" s="17"/>
      <c r="C2" s="17"/>
      <c r="D2" s="18" t="s">
        <v>171</v>
      </c>
      <c r="E2" s="19"/>
      <c r="F2" s="19"/>
      <c r="G2" s="17"/>
      <c r="H2" s="17"/>
      <c r="I2" s="17"/>
      <c r="J2" s="17"/>
      <c r="K2" s="17"/>
      <c r="L2" s="17"/>
      <c r="M2" s="17"/>
    </row>
    <row r="3" spans="1:14" ht="36">
      <c r="A3" s="128" t="s">
        <v>2</v>
      </c>
      <c r="B3" s="128" t="s">
        <v>3</v>
      </c>
      <c r="C3" s="130" t="s">
        <v>4</v>
      </c>
      <c r="D3" s="130" t="s">
        <v>5</v>
      </c>
      <c r="E3" s="20" t="s">
        <v>6</v>
      </c>
      <c r="F3" s="132" t="s">
        <v>7</v>
      </c>
      <c r="G3" s="20" t="s">
        <v>8</v>
      </c>
      <c r="H3" s="126" t="s">
        <v>9</v>
      </c>
      <c r="I3" s="126" t="s">
        <v>10</v>
      </c>
      <c r="J3" s="126" t="s">
        <v>108</v>
      </c>
      <c r="K3" s="126" t="s">
        <v>12</v>
      </c>
      <c r="L3" s="126" t="s">
        <v>13</v>
      </c>
      <c r="M3" s="126" t="s">
        <v>14</v>
      </c>
    </row>
    <row r="4" spans="1:14" ht="24">
      <c r="A4" s="129"/>
      <c r="B4" s="129"/>
      <c r="C4" s="131"/>
      <c r="D4" s="131"/>
      <c r="E4" s="21" t="s">
        <v>15</v>
      </c>
      <c r="F4" s="133"/>
      <c r="G4" s="21" t="s">
        <v>16</v>
      </c>
      <c r="H4" s="127"/>
      <c r="I4" s="127"/>
      <c r="J4" s="127"/>
      <c r="K4" s="127"/>
      <c r="L4" s="127"/>
      <c r="M4" s="127"/>
    </row>
    <row r="5" spans="1:14" ht="27" customHeight="1" thickBot="1">
      <c r="A5" s="22">
        <v>1</v>
      </c>
      <c r="B5" s="22" t="s">
        <v>109</v>
      </c>
      <c r="C5" s="47" t="s">
        <v>20</v>
      </c>
      <c r="D5" s="47" t="s">
        <v>19</v>
      </c>
      <c r="E5" s="47">
        <v>2003</v>
      </c>
      <c r="F5" s="47">
        <v>2019</v>
      </c>
      <c r="G5" s="47" t="s">
        <v>25</v>
      </c>
      <c r="H5" s="48">
        <f>F5+5</f>
        <v>2024</v>
      </c>
      <c r="I5" s="52">
        <v>43630</v>
      </c>
      <c r="J5" s="51" t="s">
        <v>159</v>
      </c>
      <c r="K5" s="34"/>
      <c r="L5" s="35"/>
      <c r="M5" s="36"/>
    </row>
    <row r="6" spans="1:14" ht="27" customHeight="1" thickBot="1">
      <c r="A6" s="22">
        <v>2</v>
      </c>
      <c r="B6" s="24" t="s">
        <v>110</v>
      </c>
      <c r="C6" s="25" t="s">
        <v>20</v>
      </c>
      <c r="D6" s="25" t="s">
        <v>19</v>
      </c>
      <c r="E6" s="25">
        <v>1984</v>
      </c>
      <c r="F6" s="25">
        <v>2017</v>
      </c>
      <c r="G6" s="25" t="s">
        <v>21</v>
      </c>
      <c r="H6" s="48">
        <f t="shared" ref="H6:H12" si="0">F6+5</f>
        <v>2022</v>
      </c>
      <c r="I6" s="51"/>
      <c r="J6" s="51"/>
      <c r="K6" s="32"/>
      <c r="L6" s="29"/>
      <c r="M6" s="27"/>
    </row>
    <row r="7" spans="1:14" ht="27" customHeight="1" thickBot="1">
      <c r="A7" s="22">
        <v>3</v>
      </c>
      <c r="B7" s="22" t="s">
        <v>111</v>
      </c>
      <c r="C7" s="47" t="s">
        <v>20</v>
      </c>
      <c r="D7" s="47" t="s">
        <v>19</v>
      </c>
      <c r="E7" s="47">
        <v>2018</v>
      </c>
      <c r="F7" s="47"/>
      <c r="G7" s="47" t="s">
        <v>51</v>
      </c>
      <c r="H7" s="48">
        <f t="shared" si="0"/>
        <v>5</v>
      </c>
      <c r="I7" s="51"/>
      <c r="J7" s="51"/>
      <c r="K7" s="29"/>
      <c r="L7" s="33"/>
      <c r="M7" s="29"/>
      <c r="N7" t="s">
        <v>154</v>
      </c>
    </row>
    <row r="8" spans="1:14" ht="27" customHeight="1" thickBot="1">
      <c r="A8" s="22">
        <v>5</v>
      </c>
      <c r="B8" s="40" t="s">
        <v>112</v>
      </c>
      <c r="C8" s="41" t="s">
        <v>20</v>
      </c>
      <c r="D8" s="41" t="s">
        <v>19</v>
      </c>
      <c r="E8" s="41">
        <v>2016</v>
      </c>
      <c r="F8" s="41"/>
      <c r="G8" s="41" t="s">
        <v>51</v>
      </c>
      <c r="H8" s="48">
        <f t="shared" si="0"/>
        <v>5</v>
      </c>
      <c r="I8" s="51"/>
      <c r="J8" s="51"/>
      <c r="K8" s="32"/>
      <c r="L8" s="29"/>
      <c r="M8" s="27"/>
      <c r="N8" t="s">
        <v>154</v>
      </c>
    </row>
    <row r="9" spans="1:14" ht="27" customHeight="1" thickBot="1">
      <c r="A9" s="22">
        <v>6</v>
      </c>
      <c r="B9" s="59" t="s">
        <v>113</v>
      </c>
      <c r="C9" s="39" t="s">
        <v>20</v>
      </c>
      <c r="D9" s="39" t="s">
        <v>19</v>
      </c>
      <c r="E9" s="39">
        <v>1989</v>
      </c>
      <c r="F9" s="39">
        <v>2019</v>
      </c>
      <c r="G9" s="39" t="s">
        <v>25</v>
      </c>
      <c r="H9" s="48">
        <f t="shared" si="0"/>
        <v>2024</v>
      </c>
      <c r="I9" s="52">
        <v>43572</v>
      </c>
      <c r="J9" s="51" t="s">
        <v>151</v>
      </c>
      <c r="K9" s="29"/>
      <c r="L9" s="33"/>
      <c r="M9" s="29"/>
    </row>
    <row r="10" spans="1:14" ht="27" customHeight="1" thickBot="1">
      <c r="A10" s="22">
        <v>7</v>
      </c>
      <c r="B10" s="46" t="s">
        <v>160</v>
      </c>
      <c r="C10" s="39" t="s">
        <v>20</v>
      </c>
      <c r="D10" s="39" t="s">
        <v>19</v>
      </c>
      <c r="E10" s="39">
        <v>2001</v>
      </c>
      <c r="F10" s="39">
        <v>2021</v>
      </c>
      <c r="G10" s="39" t="s">
        <v>161</v>
      </c>
      <c r="H10" s="48">
        <f t="shared" si="0"/>
        <v>2026</v>
      </c>
      <c r="I10" s="52">
        <v>44218</v>
      </c>
      <c r="J10" s="51" t="s">
        <v>129</v>
      </c>
      <c r="K10" s="29"/>
      <c r="L10" s="27"/>
      <c r="M10" s="29"/>
    </row>
    <row r="11" spans="1:14" ht="27" customHeight="1" thickBot="1">
      <c r="A11" s="22">
        <v>8</v>
      </c>
      <c r="B11" s="46"/>
      <c r="C11" s="47"/>
      <c r="D11" s="47"/>
      <c r="E11" s="47"/>
      <c r="F11" s="47"/>
      <c r="G11" s="47"/>
      <c r="H11" s="48">
        <f t="shared" si="0"/>
        <v>5</v>
      </c>
      <c r="I11" s="51"/>
      <c r="J11" s="51"/>
      <c r="K11" s="29"/>
      <c r="L11" s="27"/>
      <c r="M11" s="29"/>
    </row>
    <row r="12" spans="1:14" ht="27" customHeight="1" thickBot="1">
      <c r="A12" s="22">
        <v>9</v>
      </c>
      <c r="B12" s="46"/>
      <c r="C12" s="47"/>
      <c r="D12" s="47"/>
      <c r="E12" s="47"/>
      <c r="F12" s="47"/>
      <c r="G12" s="47"/>
      <c r="H12" s="48">
        <f t="shared" si="0"/>
        <v>5</v>
      </c>
      <c r="I12" s="51"/>
      <c r="J12" s="51"/>
      <c r="K12" s="29"/>
      <c r="L12" s="27"/>
      <c r="M12" s="29"/>
    </row>
    <row r="13" spans="1:14" ht="16.5" thickBot="1">
      <c r="C13" s="95" t="s">
        <v>19</v>
      </c>
      <c r="D13" s="45">
        <f>COUNTIF(D5:D12,"высшее")</f>
        <v>6</v>
      </c>
      <c r="E13" s="6"/>
      <c r="F13" s="96" t="s">
        <v>161</v>
      </c>
      <c r="G13" s="45">
        <f>COUNTIF($G$5:$G$12,"IКК")</f>
        <v>0</v>
      </c>
    </row>
    <row r="14" spans="1:14" ht="16.5" thickBot="1">
      <c r="C14" s="95" t="s">
        <v>195</v>
      </c>
      <c r="D14" s="45">
        <f>COUNTIF(D5:D12,"ср-проф.")</f>
        <v>0</v>
      </c>
      <c r="E14" s="6"/>
      <c r="F14" s="96" t="s">
        <v>25</v>
      </c>
      <c r="G14" s="45">
        <f>COUNTIF(G5:G12,"ВКК")</f>
        <v>2</v>
      </c>
    </row>
    <row r="15" spans="1:14" ht="32.25" thickBot="1">
      <c r="C15" s="95" t="s">
        <v>189</v>
      </c>
      <c r="D15" s="45">
        <f>COUNTIF(D5:D12,"неок.высшее")</f>
        <v>0</v>
      </c>
      <c r="E15" s="6"/>
      <c r="F15" s="96" t="s">
        <v>51</v>
      </c>
      <c r="G15" s="45">
        <f>COUNTIF(G5:G12,"БК")</f>
        <v>2</v>
      </c>
    </row>
    <row r="16" spans="1:14" ht="15.75" thickBot="1">
      <c r="E16" s="6"/>
      <c r="F16" s="96" t="s">
        <v>21</v>
      </c>
      <c r="G16" s="45">
        <f>COUNTIF(G5:G12,"соот")</f>
        <v>1</v>
      </c>
    </row>
  </sheetData>
  <mergeCells count="11">
    <mergeCell ref="K3:K4"/>
    <mergeCell ref="L3:L4"/>
    <mergeCell ref="M3:M4"/>
    <mergeCell ref="A3:A4"/>
    <mergeCell ref="B3:B4"/>
    <mergeCell ref="C3:C4"/>
    <mergeCell ref="D3:D4"/>
    <mergeCell ref="F3:F4"/>
    <mergeCell ref="H3:H4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Админ.сост.</vt:lpstr>
      <vt:lpstr>НОО</vt:lpstr>
      <vt:lpstr>МО РЯ и Лит.</vt:lpstr>
      <vt:lpstr>МО АЯз</vt:lpstr>
      <vt:lpstr>МО Соц.псих. под.</vt:lpstr>
      <vt:lpstr>МО Муз, ИЗО, техн.</vt:lpstr>
      <vt:lpstr>МО Физ.культ</vt:lpstr>
      <vt:lpstr>МО Обществ.</vt:lpstr>
      <vt:lpstr>Подвоз</vt:lpstr>
      <vt:lpstr>МО Естествозн.</vt:lpstr>
      <vt:lpstr>МО математики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Вологжина</dc:creator>
  <cp:keywords/>
  <dc:description/>
  <cp:lastModifiedBy>географ</cp:lastModifiedBy>
  <cp:revision/>
  <dcterms:created xsi:type="dcterms:W3CDTF">2020-11-10T13:00:42Z</dcterms:created>
  <dcterms:modified xsi:type="dcterms:W3CDTF">2023-02-21T01:26:46Z</dcterms:modified>
  <cp:category/>
  <cp:contentStatus/>
</cp:coreProperties>
</file>